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 activeTab="2"/>
  </bookViews>
  <sheets>
    <sheet name="art.papiernicze" sheetId="1" r:id="rId1"/>
    <sheet name="papier ksero" sheetId="2" r:id="rId2"/>
    <sheet name="tonery" sheetId="3" r:id="rId3"/>
  </sheets>
  <definedNames>
    <definedName name="_xlnm.Print_Area" localSheetId="0">art.papiernicze!$B$2:$O$48</definedName>
    <definedName name="_xlnm.Print_Area" localSheetId="1">'papier ksero'!$B$2:$O$12</definedName>
    <definedName name="_xlnm.Print_Area" localSheetId="2">tonery!$B$2:$O$14</definedName>
  </definedNames>
  <calcPr calcId="152511"/>
</workbook>
</file>

<file path=xl/calcChain.xml><?xml version="1.0" encoding="utf-8"?>
<calcChain xmlns="http://schemas.openxmlformats.org/spreadsheetml/2006/main">
  <c r="O8" i="3" l="1"/>
  <c r="O9" i="3"/>
  <c r="O10" i="3"/>
  <c r="O11" i="3" s="1"/>
  <c r="M8" i="3"/>
  <c r="M9" i="3"/>
  <c r="M10" i="3"/>
  <c r="M11" i="3" s="1"/>
  <c r="F8" i="3"/>
  <c r="F9" i="3"/>
  <c r="H9" i="3" s="1"/>
  <c r="F10" i="3"/>
  <c r="H8" i="3"/>
  <c r="O8" i="2"/>
  <c r="O10" i="2" s="1"/>
  <c r="M8" i="2"/>
  <c r="F8" i="2"/>
  <c r="M12" i="3" l="1"/>
  <c r="M13" i="3" s="1"/>
  <c r="M10" i="2"/>
  <c r="O12" i="3"/>
  <c r="O13" i="3" s="1"/>
  <c r="M11" i="2"/>
  <c r="M12" i="2" s="1"/>
  <c r="O11" i="2"/>
  <c r="O12" i="2" s="1"/>
  <c r="O9" i="1"/>
  <c r="O11" i="1"/>
  <c r="O12" i="1"/>
  <c r="O13" i="1"/>
  <c r="O15" i="1"/>
  <c r="O16" i="1"/>
  <c r="O17" i="1"/>
  <c r="O19" i="1"/>
  <c r="O21" i="1"/>
  <c r="O22" i="1"/>
  <c r="O23" i="1"/>
  <c r="O24" i="1"/>
  <c r="O26" i="1"/>
  <c r="O27" i="1"/>
  <c r="O28" i="1"/>
  <c r="O29" i="1"/>
  <c r="O31" i="1"/>
  <c r="O32" i="1"/>
  <c r="O34" i="1"/>
  <c r="O35" i="1"/>
  <c r="O37" i="1"/>
  <c r="O39" i="1"/>
  <c r="O40" i="1"/>
  <c r="O42" i="1"/>
  <c r="O44" i="1"/>
  <c r="M9" i="1"/>
  <c r="M11" i="1"/>
  <c r="M12" i="1"/>
  <c r="M13" i="1"/>
  <c r="M15" i="1"/>
  <c r="M16" i="1"/>
  <c r="M17" i="1"/>
  <c r="M19" i="1"/>
  <c r="M21" i="1"/>
  <c r="M22" i="1"/>
  <c r="M23" i="1"/>
  <c r="M24" i="1"/>
  <c r="M26" i="1"/>
  <c r="M27" i="1"/>
  <c r="M28" i="1"/>
  <c r="M29" i="1"/>
  <c r="M31" i="1"/>
  <c r="M32" i="1"/>
  <c r="M34" i="1"/>
  <c r="M35" i="1"/>
  <c r="M37" i="1"/>
  <c r="M39" i="1"/>
  <c r="M40" i="1"/>
  <c r="M42" i="1"/>
  <c r="M44" i="1"/>
  <c r="O8" i="1"/>
  <c r="F9" i="1"/>
  <c r="F11" i="1"/>
  <c r="F12" i="1"/>
  <c r="F13" i="1"/>
  <c r="F15" i="1"/>
  <c r="F16" i="1"/>
  <c r="F17" i="1"/>
  <c r="F19" i="1"/>
  <c r="F21" i="1"/>
  <c r="F22" i="1"/>
  <c r="F23" i="1"/>
  <c r="F24" i="1"/>
  <c r="F26" i="1"/>
  <c r="F27" i="1"/>
  <c r="F28" i="1"/>
  <c r="F29" i="1"/>
  <c r="F31" i="1"/>
  <c r="F32" i="1"/>
  <c r="F34" i="1"/>
  <c r="F35" i="1"/>
  <c r="F37" i="1"/>
  <c r="F39" i="1"/>
  <c r="F40" i="1"/>
  <c r="F42" i="1"/>
  <c r="F44" i="1"/>
  <c r="F8" i="1"/>
  <c r="O46" i="1" l="1"/>
  <c r="M46" i="1"/>
  <c r="O47" i="1"/>
  <c r="O48" i="1" s="1"/>
  <c r="M47" i="1"/>
  <c r="M48" i="1" s="1"/>
  <c r="H32" i="1" l="1"/>
  <c r="I32" i="1" s="1"/>
  <c r="J32" i="1" s="1"/>
  <c r="H31" i="1"/>
  <c r="I31" i="1" s="1"/>
  <c r="J31" i="1" s="1"/>
  <c r="H27" i="1" l="1"/>
  <c r="I27" i="1" s="1"/>
  <c r="J27" i="1" l="1"/>
  <c r="H11" i="1"/>
  <c r="I11" i="1" s="1"/>
  <c r="J11" i="1" l="1"/>
  <c r="I9" i="3" l="1"/>
  <c r="J9" i="3" s="1"/>
  <c r="H10" i="3" l="1"/>
  <c r="I10" i="3" l="1"/>
  <c r="J10" i="3" s="1"/>
  <c r="H24" i="1" l="1"/>
  <c r="I24" i="1" s="1"/>
  <c r="J24" i="1" s="1"/>
  <c r="I8" i="3" l="1"/>
  <c r="J8" i="3" s="1"/>
  <c r="H11" i="3"/>
  <c r="H8" i="2"/>
  <c r="I8" i="2" s="1"/>
  <c r="H10" i="2" l="1"/>
  <c r="J8" i="2"/>
  <c r="I12" i="3"/>
  <c r="J13" i="3"/>
  <c r="I11" i="2" l="1"/>
  <c r="J12" i="2"/>
  <c r="H44" i="1" l="1"/>
  <c r="H42" i="1"/>
  <c r="H40" i="1"/>
  <c r="H39" i="1"/>
  <c r="H37" i="1"/>
  <c r="H35" i="1"/>
  <c r="H34" i="1"/>
  <c r="H29" i="1"/>
  <c r="H28" i="1"/>
  <c r="H26" i="1"/>
  <c r="H23" i="1"/>
  <c r="H22" i="1"/>
  <c r="H21" i="1"/>
  <c r="H19" i="1"/>
  <c r="H17" i="1"/>
  <c r="I17" i="1" s="1"/>
  <c r="J17" i="1" s="1"/>
  <c r="H16" i="1"/>
  <c r="I16" i="1" s="1"/>
  <c r="J16" i="1" s="1"/>
  <c r="H15" i="1"/>
  <c r="H13" i="1"/>
  <c r="I13" i="1" s="1"/>
  <c r="J13" i="1" s="1"/>
  <c r="H12" i="1"/>
  <c r="I12" i="1" s="1"/>
  <c r="J12" i="1" s="1"/>
  <c r="H9" i="1"/>
  <c r="H8" i="1"/>
  <c r="H46" i="1" l="1"/>
  <c r="I23" i="1"/>
  <c r="J23" i="1" s="1"/>
  <c r="I21" i="1"/>
  <c r="J21" i="1" s="1"/>
  <c r="I28" i="1"/>
  <c r="J28" i="1" s="1"/>
  <c r="I29" i="1"/>
  <c r="J29" i="1" s="1"/>
  <c r="I34" i="1"/>
  <c r="J34" i="1" s="1"/>
  <c r="I37" i="1"/>
  <c r="J37" i="1" s="1"/>
  <c r="I42" i="1"/>
  <c r="J42" i="1" s="1"/>
  <c r="I15" i="1"/>
  <c r="J15" i="1" s="1"/>
  <c r="I19" i="1"/>
  <c r="J19" i="1" s="1"/>
  <c r="I22" i="1"/>
  <c r="J22" i="1" s="1"/>
  <c r="I26" i="1"/>
  <c r="J26" i="1" s="1"/>
  <c r="I35" i="1"/>
  <c r="J35" i="1" s="1"/>
  <c r="I39" i="1"/>
  <c r="J39" i="1" s="1"/>
  <c r="I9" i="1"/>
  <c r="J9" i="1" s="1"/>
  <c r="I8" i="1"/>
  <c r="J8" i="1" s="1"/>
  <c r="I44" i="1"/>
  <c r="J44" i="1" s="1"/>
  <c r="I40" i="1"/>
  <c r="J40" i="1" s="1"/>
  <c r="I47" i="1" l="1"/>
  <c r="J48" i="1"/>
</calcChain>
</file>

<file path=xl/sharedStrings.xml><?xml version="1.0" encoding="utf-8"?>
<sst xmlns="http://schemas.openxmlformats.org/spreadsheetml/2006/main" count="192" uniqueCount="94">
  <si>
    <t>Lp.</t>
  </si>
  <si>
    <t>Nazwa materiału / artykułu</t>
  </si>
  <si>
    <t>rodzaj opakowania</t>
  </si>
  <si>
    <t>ilość zamawianych sztuk / opakowań</t>
  </si>
  <si>
    <t>cena jednostkowa netto</t>
  </si>
  <si>
    <t>01.</t>
  </si>
  <si>
    <t>02.</t>
  </si>
  <si>
    <t>03.</t>
  </si>
  <si>
    <t>04.</t>
  </si>
  <si>
    <t>05.</t>
  </si>
  <si>
    <t>06.</t>
  </si>
  <si>
    <t>08.</t>
  </si>
  <si>
    <t>wartość netto</t>
  </si>
  <si>
    <t>Stawka VAT</t>
  </si>
  <si>
    <t>wartość brutto</t>
  </si>
  <si>
    <t>09.=07+VAT</t>
  </si>
  <si>
    <t>szt.</t>
  </si>
  <si>
    <t>producent           /           marka</t>
  </si>
  <si>
    <t>50 szt./op.</t>
  </si>
  <si>
    <t>10 szt./op.</t>
  </si>
  <si>
    <t>bloczek</t>
  </si>
  <si>
    <t>Blok techniczny A4 biały</t>
  </si>
  <si>
    <t>GRAND</t>
  </si>
  <si>
    <t>opakowanie</t>
  </si>
  <si>
    <t>Pentel</t>
  </si>
  <si>
    <t>Pentel A315/317</t>
  </si>
  <si>
    <t>12 szt/op.</t>
  </si>
  <si>
    <t>Standardowe zszywki biurowe 24/6</t>
  </si>
  <si>
    <t>Grand</t>
  </si>
  <si>
    <t>1000 szt./op.</t>
  </si>
  <si>
    <t>Rozszywacz</t>
  </si>
  <si>
    <t>07. = 05 * 06</t>
  </si>
  <si>
    <r>
      <t>Papier POL lux - format A4 - 80g/m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 biały</t>
    </r>
  </si>
  <si>
    <t>500 arkuszy/ryza</t>
  </si>
  <si>
    <t>AMOS</t>
  </si>
  <si>
    <t>Razem</t>
  </si>
  <si>
    <t>netto</t>
  </si>
  <si>
    <t>VAT</t>
  </si>
  <si>
    <t>brutto</t>
  </si>
  <si>
    <t>09.=07+08</t>
  </si>
  <si>
    <t>Netto</t>
  </si>
  <si>
    <t>Brutto</t>
  </si>
  <si>
    <t>zamiennik</t>
  </si>
  <si>
    <t>sztuka</t>
  </si>
  <si>
    <t>czarny</t>
  </si>
  <si>
    <t>Toner do drukarki Laser Jet 1018</t>
  </si>
  <si>
    <t>rodzaj</t>
  </si>
  <si>
    <t>07.</t>
  </si>
  <si>
    <t>08.=06*07</t>
  </si>
  <si>
    <t>09.</t>
  </si>
  <si>
    <t>10.=08+09</t>
  </si>
  <si>
    <t>200 kartek</t>
  </si>
  <si>
    <t>BIGO</t>
  </si>
  <si>
    <r>
      <rPr>
        <b/>
        <u/>
        <sz val="10"/>
        <rFont val="Times New Roman"/>
        <family val="1"/>
        <charset val="238"/>
      </rPr>
      <t>Taśma klejąca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biurowa przeźroczysta 24 mm*30yd</t>
    </r>
  </si>
  <si>
    <r>
      <rPr>
        <b/>
        <u/>
        <sz val="10"/>
        <rFont val="Times New Roman"/>
        <family val="1"/>
        <charset val="238"/>
      </rPr>
      <t xml:space="preserve">Segregator A4/ 45-50     </t>
    </r>
    <r>
      <rPr>
        <sz val="10"/>
        <rFont val="Times New Roman"/>
        <family val="1"/>
        <charset val="238"/>
      </rPr>
      <t xml:space="preserve">                                  </t>
    </r>
    <r>
      <rPr>
        <sz val="8"/>
        <rFont val="Times New Roman"/>
        <family val="1"/>
        <charset val="238"/>
      </rPr>
      <t xml:space="preserve">   (różne kolory, z mechanizmem dźwigniowym niklowanym, oklejony na zewnątrz poliolefiną - folią, wewnątrz pokryty papierem, dwustronna wymienna etykieta na grzbiecie , na grzbiecie otwór na palec pokryty metalem ułatwiający wyjmowanie segregatora z półki, na dolnych krawędziach metalowe niklowane okucia, dwa otwory na przedniej okładce na grzbiety mechanizmu blokujace okładkę po zamknięciu)</t>
    </r>
  </si>
  <si>
    <r>
      <rPr>
        <b/>
        <u/>
        <sz val="10"/>
        <rFont val="Times New Roman"/>
        <family val="1"/>
        <charset val="238"/>
      </rPr>
      <t xml:space="preserve">Segregator A4/ 70-75    </t>
    </r>
    <r>
      <rPr>
        <sz val="10"/>
        <rFont val="Times New Roman"/>
        <family val="1"/>
        <charset val="238"/>
      </rPr>
      <t xml:space="preserve">                                  </t>
    </r>
    <r>
      <rPr>
        <sz val="8"/>
        <rFont val="Times New Roman"/>
        <family val="1"/>
        <charset val="238"/>
      </rPr>
      <t xml:space="preserve">   (różne kolory, z mechanizmem dźwigniowym niklowanym, oklejony na zewnątrz poliolefiną - folią, wewnątrz pokryty papierem, dwustronna wymienna etykieta na grzbiecie , na grzbiecie otwór na palec pokryty metalem ułatwiający wyjmowanie segregatora z półki, na dolnych krawędziach metalowe niklowane okucia, dwa otwory na przedniej okładce na grzbiety mechanizmu blokujace okładkę po zamknięciu)</t>
    </r>
  </si>
  <si>
    <t>300 kartek</t>
  </si>
  <si>
    <t>Dziennik korespondencyjny A4</t>
  </si>
  <si>
    <r>
      <rPr>
        <b/>
        <u/>
        <sz val="11"/>
        <rFont val="Times New Roman"/>
        <family val="1"/>
        <charset val="238"/>
      </rPr>
      <t>Korektor w taśmie</t>
    </r>
    <r>
      <rPr>
        <sz val="11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5 mm * 12 m</t>
    </r>
  </si>
  <si>
    <r>
      <rPr>
        <b/>
        <u/>
        <sz val="11"/>
        <rFont val="Times New Roman"/>
        <family val="1"/>
        <charset val="238"/>
      </rPr>
      <t>Ołówek automatyczny</t>
    </r>
    <r>
      <rPr>
        <sz val="11"/>
        <rFont val="Times New Roman"/>
        <family val="1"/>
        <charset val="238"/>
      </rPr>
      <t xml:space="preserve">, </t>
    </r>
    <r>
      <rPr>
        <sz val="8"/>
        <rFont val="Times New Roman"/>
        <family val="1"/>
        <charset val="238"/>
      </rPr>
      <t>z ergonomicznym antypoślizgowym uchwytem, wymienna gumka, grubość grafitu 0,5 i 0,7 mm, pojemność zbiorniczka 12 grafitów, w komplecie 2  grafity</t>
    </r>
  </si>
  <si>
    <r>
      <rPr>
        <b/>
        <u/>
        <sz val="11"/>
        <rFont val="Times New Roman"/>
        <family val="1"/>
        <charset val="238"/>
      </rPr>
      <t>Grafity HB</t>
    </r>
    <r>
      <rPr>
        <sz val="8"/>
        <rFont val="Times New Roman"/>
        <family val="1"/>
        <charset val="238"/>
      </rPr>
      <t xml:space="preserve"> do zaoferowanego ołówka automatycznego, dł. 60 mm, 0,5/0,7 mm</t>
    </r>
  </si>
  <si>
    <r>
      <rPr>
        <b/>
        <u/>
        <sz val="10"/>
        <rFont val="Times New Roman"/>
        <family val="1"/>
        <charset val="238"/>
      </rPr>
      <t>Zakładki indeksujące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 15*50 mm*100 szt.</t>
    </r>
  </si>
  <si>
    <r>
      <rPr>
        <b/>
        <u/>
        <sz val="10"/>
        <rFont val="Times New Roman"/>
        <family val="1"/>
        <charset val="238"/>
      </rPr>
      <t>Zeszyt/brulion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 twardej oprawie  A4/96 w kratkę</t>
    </r>
  </si>
  <si>
    <r>
      <t xml:space="preserve">DRUKI - </t>
    </r>
    <r>
      <rPr>
        <b/>
        <u/>
        <sz val="10"/>
        <rFont val="Times New Roman"/>
        <family val="1"/>
        <charset val="238"/>
      </rPr>
      <t>wyjazd służbowy</t>
    </r>
    <r>
      <rPr>
        <sz val="10"/>
        <rFont val="Times New Roman"/>
        <family val="1"/>
        <charset val="238"/>
      </rPr>
      <t xml:space="preserve"> </t>
    </r>
  </si>
  <si>
    <r>
      <t>Koperty samoklejące białe C4</t>
    </r>
    <r>
      <rPr>
        <sz val="8"/>
        <rFont val="Times New Roman"/>
        <family val="1"/>
        <charset val="238"/>
      </rPr>
      <t xml:space="preserve"> 229*324 mm</t>
    </r>
  </si>
  <si>
    <r>
      <t>Koperty samoklejące białe C5</t>
    </r>
    <r>
      <rPr>
        <sz val="8"/>
        <rFont val="Times New Roman"/>
        <family val="1"/>
        <charset val="238"/>
      </rPr>
      <t xml:space="preserve"> 162*229 mm</t>
    </r>
  </si>
  <si>
    <r>
      <t>Koperty samoklejące białe C6</t>
    </r>
    <r>
      <rPr>
        <sz val="8"/>
        <rFont val="Times New Roman"/>
        <family val="1"/>
        <charset val="238"/>
      </rPr>
      <t xml:space="preserve"> 114*162 mm</t>
    </r>
  </si>
  <si>
    <r>
      <rPr>
        <b/>
        <u/>
        <sz val="11"/>
        <rFont val="Times New Roman"/>
        <family val="1"/>
        <charset val="238"/>
      </rPr>
      <t>Skoroszyt PCV A4</t>
    </r>
    <r>
      <rPr>
        <sz val="8"/>
        <rFont val="Times New Roman"/>
        <family val="1"/>
        <charset val="238"/>
      </rPr>
      <t xml:space="preserve"> zawieszany, przednia okładka przeźroczysta, tylna kolorowa, papierowy pasek opisowy wsywany, mix kolorów do wyboru</t>
    </r>
  </si>
  <si>
    <r>
      <rPr>
        <b/>
        <u/>
        <sz val="10"/>
        <rFont val="Times New Roman"/>
        <family val="1"/>
        <charset val="238"/>
      </rPr>
      <t>Skoroszyt tekturowy biały A4</t>
    </r>
    <r>
      <rPr>
        <sz val="10"/>
        <rFont val="Times New Roman"/>
        <family val="1"/>
        <charset val="238"/>
      </rPr>
      <t xml:space="preserve">  do archiwizacji dokumentów z białej tektury powlekanej  pełny zawieszkowy </t>
    </r>
  </si>
  <si>
    <r>
      <rPr>
        <b/>
        <u/>
        <sz val="10"/>
        <rFont val="Times New Roman"/>
        <family val="1"/>
        <charset val="238"/>
      </rPr>
      <t>Teczka kartonowa wiązana A4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tektury o gramaturze 250-300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g/m</t>
    </r>
    <r>
      <rPr>
        <sz val="8"/>
        <rFont val="Calibri"/>
        <family val="2"/>
        <charset val="238"/>
      </rPr>
      <t>²</t>
    </r>
    <r>
      <rPr>
        <sz val="8"/>
        <rFont val="Times New Roman"/>
        <family val="1"/>
        <charset val="238"/>
      </rPr>
      <t xml:space="preserve"> wyposażona w tasiemki  posiadajaca trzy wewnętrzne klapki zabepieczajace dokumenty przed wypadaniem,</t>
    </r>
  </si>
  <si>
    <r>
      <rPr>
        <b/>
        <u/>
        <sz val="10"/>
        <rFont val="Times New Roman"/>
        <family val="1"/>
        <charset val="238"/>
      </rPr>
      <t>Bloczki samoprzylepne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żółte 75*75*100 kartek</t>
    </r>
  </si>
  <si>
    <r>
      <rPr>
        <b/>
        <u/>
        <sz val="10"/>
        <rFont val="Times New Roman"/>
        <family val="1"/>
        <charset val="238"/>
      </rPr>
      <t>Bloczki samoprzylepne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żółte 50*75*100 kartek</t>
    </r>
  </si>
  <si>
    <r>
      <rPr>
        <b/>
        <u/>
        <sz val="10"/>
        <rFont val="Times New Roman"/>
        <family val="1"/>
        <charset val="238"/>
      </rPr>
      <t>Bloczki samoprzylepne</t>
    </r>
    <r>
      <rPr>
        <sz val="10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żółte/pastel 75*75*400 kartek</t>
    </r>
  </si>
  <si>
    <r>
      <rPr>
        <b/>
        <u/>
        <sz val="10"/>
        <rFont val="Times New Roman"/>
        <family val="1"/>
        <charset val="238"/>
      </rPr>
      <t>Klej w sztyfcie 20-25g</t>
    </r>
    <r>
      <rPr>
        <b/>
        <sz val="10"/>
        <rFont val="Times New Roman"/>
        <family val="1"/>
        <charset val="238"/>
      </rPr>
      <t xml:space="preserve">, </t>
    </r>
    <r>
      <rPr>
        <sz val="8"/>
        <rFont val="Times New Roman"/>
        <family val="1"/>
        <charset val="238"/>
      </rPr>
      <t>bezbarwny i bezwonny , zmywalny i niebrudzący, do papieru, tektury, bezpieczny dla dzieci</t>
    </r>
  </si>
  <si>
    <r>
      <rPr>
        <b/>
        <u/>
        <sz val="10"/>
        <rFont val="Times New Roman"/>
        <family val="1"/>
        <charset val="238"/>
      </rPr>
      <t>Długopis Pentel EnerGel BLN 75</t>
    </r>
    <r>
      <rPr>
        <b/>
        <sz val="10"/>
        <rFont val="Times New Roman"/>
        <family val="1"/>
        <charset val="238"/>
      </rPr>
      <t xml:space="preserve"> grubość linii 0,5, niebieski</t>
    </r>
  </si>
  <si>
    <t>Wkład do długopisu Pentel EnerGel BLN 75 grubość lini 00,5 niebieski</t>
  </si>
  <si>
    <t>CZĘŚĆ I - artykuły biurowe i papiernicze - 2023/2024</t>
  </si>
  <si>
    <t xml:space="preserve">VIII - XII. 2023 </t>
  </si>
  <si>
    <t>I - VII.2024</t>
  </si>
  <si>
    <t>10.</t>
  </si>
  <si>
    <t>11.=10.*06.</t>
  </si>
  <si>
    <t>12.</t>
  </si>
  <si>
    <t>wartość netto        VIII-XII.2023</t>
  </si>
  <si>
    <t>13.=12.*06.</t>
  </si>
  <si>
    <t>wartość netto         I -VII.2024</t>
  </si>
  <si>
    <t>vat</t>
  </si>
  <si>
    <t xml:space="preserve">Załącznik nr 1 </t>
  </si>
  <si>
    <t>Załącznik nr 1</t>
  </si>
  <si>
    <t>CZEŚĆ II - papier kserograficzny - 2023 / 2024</t>
  </si>
  <si>
    <t>CZĘŚĆ III - tonery i tusze - 2023/2024</t>
  </si>
  <si>
    <t>Gminny Zarząd Oswiaty i Wychowania w Prudniku</t>
  </si>
  <si>
    <t>Gminny Zarząd Oświaty i Wychowania w Prudniku</t>
  </si>
  <si>
    <t>Toner Laser Jet PRO M15W</t>
  </si>
  <si>
    <t>Toner do drukark HP  Laser JetPro M501dn mono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</si>
</sst>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charset val="238"/>
    </font>
    <font>
      <sz val="7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u/>
      <sz val="11"/>
      <color rgb="FFFF000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sz val="9.5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8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1" xfId="0" applyBorder="1"/>
    <xf numFmtId="0" fontId="5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2" fillId="2" borderId="1" xfId="0" applyNumberFormat="1" applyFont="1" applyFill="1" applyBorder="1"/>
    <xf numFmtId="0" fontId="0" fillId="0" borderId="3" xfId="0" applyBorder="1"/>
    <xf numFmtId="0" fontId="0" fillId="0" borderId="0" xfId="0" applyBorder="1"/>
    <xf numFmtId="0" fontId="5" fillId="0" borderId="1" xfId="0" applyFont="1" applyBorder="1" applyAlignment="1">
      <alignment horizontal="right"/>
    </xf>
    <xf numFmtId="2" fontId="6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2" fontId="5" fillId="0" borderId="1" xfId="0" applyNumberFormat="1" applyFont="1" applyBorder="1"/>
    <xf numFmtId="0" fontId="2" fillId="0" borderId="3" xfId="0" applyFont="1" applyBorder="1"/>
    <xf numFmtId="0" fontId="5" fillId="0" borderId="3" xfId="0" applyFont="1" applyBorder="1"/>
    <xf numFmtId="0" fontId="10" fillId="0" borderId="1" xfId="0" applyFont="1" applyBorder="1" applyAlignment="1">
      <alignment horizontal="center" vertical="center" wrapText="1"/>
    </xf>
    <xf numFmtId="0" fontId="2" fillId="4" borderId="0" xfId="0" applyFont="1" applyFill="1"/>
    <xf numFmtId="0" fontId="3" fillId="4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center" wrapText="1"/>
    </xf>
    <xf numFmtId="0" fontId="14" fillId="2" borderId="1" xfId="0" applyFont="1" applyFill="1" applyBorder="1"/>
    <xf numFmtId="0" fontId="15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8" fillId="0" borderId="1" xfId="0" applyFont="1" applyBorder="1"/>
    <xf numFmtId="0" fontId="7" fillId="0" borderId="1" xfId="0" applyFont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9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9" fillId="0" borderId="1" xfId="0" applyFont="1" applyBorder="1"/>
    <xf numFmtId="0" fontId="14" fillId="2" borderId="1" xfId="0" applyFont="1" applyFill="1" applyBorder="1" applyAlignment="1">
      <alignment horizontal="center" vertical="center"/>
    </xf>
    <xf numFmtId="2" fontId="22" fillId="2" borderId="1" xfId="0" applyNumberFormat="1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/>
    <xf numFmtId="2" fontId="19" fillId="0" borderId="2" xfId="0" applyNumberFormat="1" applyFont="1" applyBorder="1" applyAlignment="1">
      <alignment horizontal="center"/>
    </xf>
    <xf numFmtId="0" fontId="23" fillId="0" borderId="1" xfId="0" applyFont="1" applyBorder="1" applyAlignment="1">
      <alignment wrapText="1"/>
    </xf>
    <xf numFmtId="0" fontId="24" fillId="2" borderId="1" xfId="0" applyFont="1" applyFill="1" applyBorder="1" applyAlignment="1">
      <alignment horizontal="center" vertical="center"/>
    </xf>
    <xf numFmtId="0" fontId="25" fillId="0" borderId="0" xfId="0" applyFont="1"/>
    <xf numFmtId="0" fontId="6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1" fillId="0" borderId="0" xfId="0" applyFont="1"/>
    <xf numFmtId="0" fontId="28" fillId="0" borderId="0" xfId="0" applyFont="1"/>
    <xf numFmtId="0" fontId="2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7" fillId="0" borderId="1" xfId="0" applyFont="1" applyBorder="1" applyAlignment="1">
      <alignment horizontal="right"/>
    </xf>
    <xf numFmtId="0" fontId="2" fillId="0" borderId="2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/>
    <xf numFmtId="0" fontId="25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2" fontId="28" fillId="0" borderId="1" xfId="0" applyNumberFormat="1" applyFont="1" applyBorder="1"/>
    <xf numFmtId="2" fontId="29" fillId="0" borderId="1" xfId="0" applyNumberFormat="1" applyFont="1" applyBorder="1" applyAlignment="1">
      <alignment horizontal="center" vertical="center"/>
    </xf>
    <xf numFmtId="2" fontId="28" fillId="3" borderId="1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/>
    </xf>
    <xf numFmtId="2" fontId="29" fillId="0" borderId="1" xfId="0" applyNumberFormat="1" applyFont="1" applyBorder="1" applyAlignment="1">
      <alignment horizontal="center"/>
    </xf>
    <xf numFmtId="0" fontId="28" fillId="0" borderId="1" xfId="0" applyFont="1" applyBorder="1"/>
    <xf numFmtId="2" fontId="1" fillId="0" borderId="2" xfId="0" applyNumberFormat="1" applyFont="1" applyBorder="1"/>
    <xf numFmtId="0" fontId="1" fillId="4" borderId="0" xfId="0" applyFont="1" applyFill="1"/>
    <xf numFmtId="0" fontId="1" fillId="0" borderId="0" xfId="0" applyFont="1" applyAlignment="1">
      <alignment horizontal="right"/>
    </xf>
    <xf numFmtId="0" fontId="1" fillId="0" borderId="1" xfId="0" applyFont="1" applyBorder="1"/>
    <xf numFmtId="9" fontId="1" fillId="0" borderId="0" xfId="0" applyNumberFormat="1" applyFont="1"/>
    <xf numFmtId="2" fontId="1" fillId="0" borderId="1" xfId="0" applyNumberFormat="1" applyFont="1" applyBorder="1"/>
    <xf numFmtId="0" fontId="1" fillId="0" borderId="0" xfId="0" applyFont="1" applyBorder="1"/>
    <xf numFmtId="0" fontId="30" fillId="0" borderId="0" xfId="0" applyFont="1"/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337"/>
  <sheetViews>
    <sheetView topLeftCell="A37" zoomScaleNormal="100" workbookViewId="0">
      <selection activeCell="C56" sqref="C56"/>
    </sheetView>
  </sheetViews>
  <sheetFormatPr defaultRowHeight="15"/>
  <cols>
    <col min="2" max="2" width="5" customWidth="1"/>
    <col min="3" max="3" width="36.42578125" customWidth="1"/>
    <col min="4" max="4" width="9.140625" customWidth="1"/>
    <col min="5" max="5" width="12.7109375" customWidth="1"/>
    <col min="6" max="6" width="13.28515625" customWidth="1"/>
    <col min="7" max="7" width="11.7109375" customWidth="1"/>
    <col min="9" max="9" width="6.5703125" customWidth="1"/>
    <col min="11" max="11" width="2" customWidth="1"/>
    <col min="12" max="15" width="15.42578125" customWidth="1"/>
  </cols>
  <sheetData>
    <row r="2" spans="2:65" ht="18.75">
      <c r="B2" s="1"/>
      <c r="C2" s="64" t="s">
        <v>87</v>
      </c>
      <c r="D2" s="69" t="s">
        <v>90</v>
      </c>
      <c r="H2" s="64"/>
    </row>
    <row r="3" spans="2:65" ht="18.75">
      <c r="B3" s="1"/>
      <c r="C3" s="64"/>
    </row>
    <row r="4" spans="2:65">
      <c r="C4" s="76" t="s">
        <v>76</v>
      </c>
      <c r="F4" s="78"/>
      <c r="G4" s="65"/>
    </row>
    <row r="5" spans="2:65">
      <c r="G5" s="65"/>
    </row>
    <row r="6" spans="2:65" ht="51">
      <c r="B6" s="3" t="s">
        <v>0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3" t="s">
        <v>37</v>
      </c>
      <c r="J6" s="5" t="s">
        <v>14</v>
      </c>
      <c r="K6" s="40"/>
      <c r="L6" s="5" t="s">
        <v>77</v>
      </c>
      <c r="M6" s="5" t="s">
        <v>82</v>
      </c>
      <c r="N6" s="39" t="s">
        <v>78</v>
      </c>
      <c r="O6" s="39" t="s">
        <v>84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</row>
    <row r="7" spans="2:65" ht="13.5" customHeight="1"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31</v>
      </c>
      <c r="I7" s="7" t="s">
        <v>11</v>
      </c>
      <c r="J7" s="7" t="s">
        <v>39</v>
      </c>
      <c r="K7" s="41"/>
      <c r="L7" s="16" t="s">
        <v>79</v>
      </c>
      <c r="M7" s="16" t="s">
        <v>80</v>
      </c>
      <c r="N7" s="28" t="s">
        <v>81</v>
      </c>
      <c r="O7" s="28" t="s">
        <v>83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</row>
    <row r="8" spans="2:65" ht="105" customHeight="1">
      <c r="B8" s="8" t="s">
        <v>5</v>
      </c>
      <c r="C8" s="51" t="s">
        <v>55</v>
      </c>
      <c r="D8" s="5"/>
      <c r="E8" s="3" t="s">
        <v>16</v>
      </c>
      <c r="F8" s="66">
        <f>(L8+N8)</f>
        <v>30</v>
      </c>
      <c r="G8" s="81"/>
      <c r="H8" s="83">
        <f>F8*G8</f>
        <v>0</v>
      </c>
      <c r="I8" s="84">
        <f>H8*23%</f>
        <v>0</v>
      </c>
      <c r="J8" s="84">
        <f>H8+I8</f>
        <v>0</v>
      </c>
      <c r="K8" s="40"/>
      <c r="L8" s="81">
        <v>15</v>
      </c>
      <c r="M8" s="81">
        <v>0</v>
      </c>
      <c r="N8" s="82">
        <v>15</v>
      </c>
      <c r="O8" s="82">
        <f>N8*G8</f>
        <v>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</row>
    <row r="9" spans="2:65" ht="104.25" customHeight="1">
      <c r="B9" s="8" t="s">
        <v>6</v>
      </c>
      <c r="C9" s="51" t="s">
        <v>54</v>
      </c>
      <c r="D9" s="5"/>
      <c r="E9" s="3" t="s">
        <v>16</v>
      </c>
      <c r="F9" s="66">
        <f>(L9+N9)</f>
        <v>20</v>
      </c>
      <c r="G9" s="81"/>
      <c r="H9" s="83">
        <f>F9*G9</f>
        <v>0</v>
      </c>
      <c r="I9" s="84">
        <f>H9*23%</f>
        <v>0</v>
      </c>
      <c r="J9" s="84">
        <f>H9+I9</f>
        <v>0</v>
      </c>
      <c r="K9" s="40"/>
      <c r="L9" s="81">
        <v>10</v>
      </c>
      <c r="M9" s="81">
        <f t="shared" ref="M9:M29" si="0">L9*G9</f>
        <v>0</v>
      </c>
      <c r="N9" s="82">
        <v>10</v>
      </c>
      <c r="O9" s="82">
        <f t="shared" ref="O9:O29" si="1">N9*G9</f>
        <v>0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</row>
    <row r="10" spans="2:65" ht="7.5" customHeight="1">
      <c r="B10" s="12"/>
      <c r="C10" s="42"/>
      <c r="D10" s="14"/>
      <c r="E10" s="14"/>
      <c r="F10" s="79"/>
      <c r="G10" s="57"/>
      <c r="H10" s="14"/>
      <c r="I10" s="13"/>
      <c r="J10" s="13"/>
      <c r="K10" s="40"/>
      <c r="L10" s="14"/>
      <c r="M10" s="80"/>
      <c r="N10" s="14"/>
      <c r="O10" s="6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</row>
    <row r="11" spans="2:65" ht="39">
      <c r="B11" s="8"/>
      <c r="C11" s="52" t="s">
        <v>68</v>
      </c>
      <c r="D11" s="6" t="s">
        <v>52</v>
      </c>
      <c r="E11" s="3" t="s">
        <v>19</v>
      </c>
      <c r="F11" s="66">
        <f t="shared" ref="F11:F13" si="2">(L11+N11)</f>
        <v>10</v>
      </c>
      <c r="G11" s="81"/>
      <c r="H11" s="83">
        <f t="shared" ref="H11" si="3">F11*G11</f>
        <v>0</v>
      </c>
      <c r="I11" s="84">
        <f t="shared" ref="I11" si="4">H11*23%</f>
        <v>0</v>
      </c>
      <c r="J11" s="84">
        <f t="shared" ref="J11" si="5">H11+I11</f>
        <v>0</v>
      </c>
      <c r="K11" s="40"/>
      <c r="L11" s="82">
        <v>5</v>
      </c>
      <c r="M11" s="81">
        <f t="shared" si="0"/>
        <v>0</v>
      </c>
      <c r="N11" s="82">
        <v>5</v>
      </c>
      <c r="O11" s="82">
        <f t="shared" si="1"/>
        <v>0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</row>
    <row r="12" spans="2:65" ht="48.75" customHeight="1">
      <c r="B12" s="8"/>
      <c r="C12" s="52" t="s">
        <v>69</v>
      </c>
      <c r="D12" s="8" t="s">
        <v>52</v>
      </c>
      <c r="E12" s="3" t="s">
        <v>16</v>
      </c>
      <c r="F12" s="66">
        <f t="shared" si="2"/>
        <v>50</v>
      </c>
      <c r="G12" s="81"/>
      <c r="H12" s="83">
        <f t="shared" ref="H12:H13" si="6">F12*G12</f>
        <v>0</v>
      </c>
      <c r="I12" s="84">
        <f t="shared" ref="I12" si="7">H12*23%</f>
        <v>0</v>
      </c>
      <c r="J12" s="84">
        <f t="shared" ref="J12:J13" si="8">H12+I12</f>
        <v>0</v>
      </c>
      <c r="K12" s="40"/>
      <c r="L12" s="81">
        <v>25</v>
      </c>
      <c r="M12" s="81">
        <f t="shared" si="0"/>
        <v>0</v>
      </c>
      <c r="N12" s="82">
        <v>25</v>
      </c>
      <c r="O12" s="82">
        <f t="shared" si="1"/>
        <v>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</row>
    <row r="13" spans="2:65" ht="40.5" customHeight="1">
      <c r="B13" s="17"/>
      <c r="C13" s="48" t="s">
        <v>67</v>
      </c>
      <c r="D13" s="10"/>
      <c r="E13" s="16" t="s">
        <v>19</v>
      </c>
      <c r="F13" s="66">
        <f t="shared" si="2"/>
        <v>12</v>
      </c>
      <c r="G13" s="85"/>
      <c r="H13" s="86">
        <f t="shared" si="6"/>
        <v>0</v>
      </c>
      <c r="I13" s="84">
        <f t="shared" ref="I13" si="9">H13*23%</f>
        <v>0</v>
      </c>
      <c r="J13" s="84">
        <f t="shared" si="8"/>
        <v>0</v>
      </c>
      <c r="K13" s="40"/>
      <c r="L13" s="82">
        <v>6</v>
      </c>
      <c r="M13" s="81">
        <f t="shared" si="0"/>
        <v>0</v>
      </c>
      <c r="N13" s="82">
        <v>6</v>
      </c>
      <c r="O13" s="82">
        <f t="shared" si="1"/>
        <v>0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</row>
    <row r="14" spans="2:65" ht="6.75" customHeight="1">
      <c r="B14" s="12"/>
      <c r="C14" s="43"/>
      <c r="D14" s="21"/>
      <c r="E14" s="22"/>
      <c r="F14" s="79"/>
      <c r="G14" s="58"/>
      <c r="H14" s="14"/>
      <c r="I14" s="13"/>
      <c r="J14" s="13"/>
      <c r="K14" s="40"/>
      <c r="L14" s="14"/>
      <c r="M14" s="80"/>
      <c r="N14" s="14"/>
      <c r="O14" s="63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</row>
    <row r="15" spans="2:65" ht="18.75">
      <c r="B15" s="8"/>
      <c r="C15" s="47" t="s">
        <v>64</v>
      </c>
      <c r="D15" s="6"/>
      <c r="E15" s="3" t="s">
        <v>18</v>
      </c>
      <c r="F15" s="66">
        <f t="shared" ref="F15:F17" si="10">(L15+N15)</f>
        <v>9</v>
      </c>
      <c r="G15" s="81"/>
      <c r="H15" s="83">
        <f t="shared" ref="H15:H17" si="11">F15*G15</f>
        <v>0</v>
      </c>
      <c r="I15" s="84">
        <f t="shared" ref="I15:I17" si="12">H15*23%</f>
        <v>0</v>
      </c>
      <c r="J15" s="84">
        <f t="shared" ref="J15:J17" si="13">H15+I15</f>
        <v>0</v>
      </c>
      <c r="K15" s="40"/>
      <c r="L15" s="81">
        <v>3</v>
      </c>
      <c r="M15" s="81">
        <f t="shared" si="0"/>
        <v>0</v>
      </c>
      <c r="N15" s="82">
        <v>6</v>
      </c>
      <c r="O15" s="82">
        <f t="shared" si="1"/>
        <v>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</row>
    <row r="16" spans="2:65" ht="18.75">
      <c r="B16" s="8"/>
      <c r="C16" s="47" t="s">
        <v>65</v>
      </c>
      <c r="D16" s="6"/>
      <c r="E16" s="3" t="s">
        <v>18</v>
      </c>
      <c r="F16" s="66">
        <f t="shared" si="10"/>
        <v>18</v>
      </c>
      <c r="G16" s="81"/>
      <c r="H16" s="83">
        <f t="shared" si="11"/>
        <v>0</v>
      </c>
      <c r="I16" s="84">
        <f t="shared" si="12"/>
        <v>0</v>
      </c>
      <c r="J16" s="84">
        <f t="shared" si="13"/>
        <v>0</v>
      </c>
      <c r="K16" s="40"/>
      <c r="L16" s="81">
        <v>10</v>
      </c>
      <c r="M16" s="81">
        <f t="shared" si="0"/>
        <v>0</v>
      </c>
      <c r="N16" s="82">
        <v>8</v>
      </c>
      <c r="O16" s="82">
        <f t="shared" si="1"/>
        <v>0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</row>
    <row r="17" spans="2:65" ht="18.75">
      <c r="B17" s="8"/>
      <c r="C17" s="47" t="s">
        <v>66</v>
      </c>
      <c r="D17" s="6"/>
      <c r="E17" s="3" t="s">
        <v>18</v>
      </c>
      <c r="F17" s="66">
        <f t="shared" si="10"/>
        <v>20</v>
      </c>
      <c r="G17" s="85"/>
      <c r="H17" s="83">
        <f t="shared" si="11"/>
        <v>0</v>
      </c>
      <c r="I17" s="84">
        <f t="shared" si="12"/>
        <v>0</v>
      </c>
      <c r="J17" s="84">
        <f t="shared" si="13"/>
        <v>0</v>
      </c>
      <c r="K17" s="40"/>
      <c r="L17" s="82">
        <v>10</v>
      </c>
      <c r="M17" s="81">
        <f t="shared" si="0"/>
        <v>0</v>
      </c>
      <c r="N17" s="82">
        <v>10</v>
      </c>
      <c r="O17" s="82">
        <f t="shared" si="1"/>
        <v>0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</row>
    <row r="18" spans="2:65" ht="7.5" customHeight="1">
      <c r="B18" s="12"/>
      <c r="C18" s="44"/>
      <c r="D18" s="13"/>
      <c r="E18" s="14"/>
      <c r="F18" s="79"/>
      <c r="G18" s="57"/>
      <c r="H18" s="14"/>
      <c r="I18" s="13"/>
      <c r="J18" s="13"/>
      <c r="K18" s="40"/>
      <c r="L18" s="14"/>
      <c r="M18" s="80"/>
      <c r="N18" s="14"/>
      <c r="O18" s="63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</row>
    <row r="19" spans="2:65" ht="18.75">
      <c r="B19" s="8"/>
      <c r="C19" s="49" t="s">
        <v>63</v>
      </c>
      <c r="D19" s="6"/>
      <c r="E19" s="3" t="s">
        <v>20</v>
      </c>
      <c r="F19" s="66">
        <f>(L19+N19)</f>
        <v>1</v>
      </c>
      <c r="G19" s="81"/>
      <c r="H19" s="83">
        <f t="shared" ref="H19" si="14">F19*G19</f>
        <v>0</v>
      </c>
      <c r="I19" s="84">
        <f t="shared" ref="I19" si="15">H19*23%</f>
        <v>0</v>
      </c>
      <c r="J19" s="84">
        <f t="shared" ref="J19" si="16">H19+I19</f>
        <v>0</v>
      </c>
      <c r="K19" s="40"/>
      <c r="L19" s="81">
        <v>1</v>
      </c>
      <c r="M19" s="81">
        <f t="shared" si="0"/>
        <v>0</v>
      </c>
      <c r="N19" s="81">
        <v>0</v>
      </c>
      <c r="O19" s="81">
        <f t="shared" si="1"/>
        <v>0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</row>
    <row r="20" spans="2:65" ht="6.75" customHeight="1">
      <c r="B20" s="12"/>
      <c r="C20" s="44"/>
      <c r="D20" s="12"/>
      <c r="E20" s="14"/>
      <c r="F20" s="79"/>
      <c r="G20" s="57"/>
      <c r="H20" s="14"/>
      <c r="I20" s="13"/>
      <c r="J20" s="13"/>
      <c r="K20" s="40"/>
      <c r="L20" s="14"/>
      <c r="M20" s="80"/>
      <c r="N20" s="14"/>
      <c r="O20" s="63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</row>
    <row r="21" spans="2:65" ht="18.75">
      <c r="B21" s="8"/>
      <c r="C21" s="49" t="s">
        <v>62</v>
      </c>
      <c r="D21" s="8"/>
      <c r="E21" s="3" t="s">
        <v>16</v>
      </c>
      <c r="F21" s="66">
        <f t="shared" ref="F21:F24" si="17">(L21+N21)</f>
        <v>15</v>
      </c>
      <c r="G21" s="85"/>
      <c r="H21" s="83">
        <f t="shared" ref="H21:H23" si="18">F21*G21</f>
        <v>0</v>
      </c>
      <c r="I21" s="84">
        <f t="shared" ref="I21" si="19">H21*23%</f>
        <v>0</v>
      </c>
      <c r="J21" s="84">
        <f>H21+I21</f>
        <v>0</v>
      </c>
      <c r="K21" s="40"/>
      <c r="L21" s="81">
        <v>5</v>
      </c>
      <c r="M21" s="81">
        <f t="shared" si="0"/>
        <v>0</v>
      </c>
      <c r="N21" s="81">
        <v>10</v>
      </c>
      <c r="O21" s="81">
        <f t="shared" si="1"/>
        <v>0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</row>
    <row r="22" spans="2:65" ht="18.75">
      <c r="B22" s="6"/>
      <c r="C22" s="47" t="s">
        <v>21</v>
      </c>
      <c r="D22" s="8"/>
      <c r="E22" s="3" t="s">
        <v>16</v>
      </c>
      <c r="F22" s="66">
        <f t="shared" si="17"/>
        <v>60</v>
      </c>
      <c r="G22" s="81"/>
      <c r="H22" s="83">
        <f t="shared" si="18"/>
        <v>0</v>
      </c>
      <c r="I22" s="84">
        <f t="shared" ref="I22:I40" si="20">H22*23%</f>
        <v>0</v>
      </c>
      <c r="J22" s="84">
        <f t="shared" ref="J22:J40" si="21">H22+I22</f>
        <v>0</v>
      </c>
      <c r="K22" s="40"/>
      <c r="L22" s="81">
        <v>30</v>
      </c>
      <c r="M22" s="81">
        <f t="shared" si="0"/>
        <v>0</v>
      </c>
      <c r="N22" s="81">
        <v>30</v>
      </c>
      <c r="O22" s="81">
        <f t="shared" si="1"/>
        <v>0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</row>
    <row r="23" spans="2:65" ht="18.75">
      <c r="B23" s="6"/>
      <c r="C23" s="56" t="s">
        <v>57</v>
      </c>
      <c r="D23" s="8"/>
      <c r="E23" s="3" t="s">
        <v>51</v>
      </c>
      <c r="F23" s="66">
        <f t="shared" si="17"/>
        <v>6</v>
      </c>
      <c r="G23" s="81"/>
      <c r="H23" s="87">
        <f t="shared" si="18"/>
        <v>0</v>
      </c>
      <c r="I23" s="84">
        <f t="shared" si="20"/>
        <v>0</v>
      </c>
      <c r="J23" s="84">
        <f t="shared" si="21"/>
        <v>0</v>
      </c>
      <c r="K23" s="40"/>
      <c r="L23" s="81">
        <v>3</v>
      </c>
      <c r="M23" s="81">
        <f t="shared" si="0"/>
        <v>0</v>
      </c>
      <c r="N23" s="81">
        <v>3</v>
      </c>
      <c r="O23" s="81">
        <f t="shared" si="1"/>
        <v>0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</row>
    <row r="24" spans="2:65" ht="18.75">
      <c r="B24" s="6"/>
      <c r="C24" s="56" t="s">
        <v>57</v>
      </c>
      <c r="D24" s="8"/>
      <c r="E24" s="3" t="s">
        <v>56</v>
      </c>
      <c r="F24" s="66">
        <f t="shared" si="17"/>
        <v>6</v>
      </c>
      <c r="G24" s="85"/>
      <c r="H24" s="87">
        <f>F24*G24</f>
        <v>0</v>
      </c>
      <c r="I24" s="84">
        <f t="shared" si="20"/>
        <v>0</v>
      </c>
      <c r="J24" s="84">
        <f t="shared" si="21"/>
        <v>0</v>
      </c>
      <c r="K24" s="40"/>
      <c r="L24" s="81">
        <v>3</v>
      </c>
      <c r="M24" s="81">
        <f t="shared" si="0"/>
        <v>0</v>
      </c>
      <c r="N24" s="81">
        <v>3</v>
      </c>
      <c r="O24" s="81">
        <f t="shared" si="1"/>
        <v>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</row>
    <row r="25" spans="2:65" ht="6" customHeight="1">
      <c r="B25" s="13"/>
      <c r="C25" s="44"/>
      <c r="D25" s="14"/>
      <c r="E25" s="14"/>
      <c r="F25" s="79"/>
      <c r="G25" s="57"/>
      <c r="H25" s="14"/>
      <c r="I25" s="29"/>
      <c r="J25" s="29"/>
      <c r="K25" s="40"/>
      <c r="L25" s="14"/>
      <c r="M25" s="80"/>
      <c r="N25" s="14"/>
      <c r="O25" s="63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</row>
    <row r="26" spans="2:65" ht="18.75">
      <c r="B26" s="6"/>
      <c r="C26" s="49" t="s">
        <v>70</v>
      </c>
      <c r="D26" s="3"/>
      <c r="E26" s="3" t="s">
        <v>16</v>
      </c>
      <c r="F26" s="66">
        <f t="shared" ref="F26:F29" si="22">(L26+N26)</f>
        <v>20</v>
      </c>
      <c r="G26" s="81"/>
      <c r="H26" s="87">
        <f>F26*G26</f>
        <v>0</v>
      </c>
      <c r="I26" s="84">
        <f>H26*23%</f>
        <v>0</v>
      </c>
      <c r="J26" s="84">
        <f>H26+I26</f>
        <v>0</v>
      </c>
      <c r="K26" s="40"/>
      <c r="L26" s="81">
        <v>10</v>
      </c>
      <c r="M26" s="81">
        <f t="shared" si="0"/>
        <v>0</v>
      </c>
      <c r="N26" s="81">
        <v>10</v>
      </c>
      <c r="O26" s="81">
        <f t="shared" si="1"/>
        <v>0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</row>
    <row r="27" spans="2:65" ht="18.75">
      <c r="B27" s="6"/>
      <c r="C27" s="49" t="s">
        <v>71</v>
      </c>
      <c r="D27" s="3"/>
      <c r="E27" s="3" t="s">
        <v>16</v>
      </c>
      <c r="F27" s="66">
        <f t="shared" si="22"/>
        <v>20</v>
      </c>
      <c r="G27" s="81"/>
      <c r="H27" s="87">
        <f>F27*G27</f>
        <v>0</v>
      </c>
      <c r="I27" s="84">
        <f>H27*23%</f>
        <v>0</v>
      </c>
      <c r="J27" s="84">
        <f>H27+I27</f>
        <v>0</v>
      </c>
      <c r="K27" s="40"/>
      <c r="L27" s="81">
        <v>10</v>
      </c>
      <c r="M27" s="81">
        <f t="shared" si="0"/>
        <v>0</v>
      </c>
      <c r="N27" s="81">
        <v>10</v>
      </c>
      <c r="O27" s="81">
        <f t="shared" si="1"/>
        <v>0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</row>
    <row r="28" spans="2:65" ht="18.75">
      <c r="B28" s="6"/>
      <c r="C28" s="49" t="s">
        <v>72</v>
      </c>
      <c r="D28" s="3"/>
      <c r="E28" s="3" t="s">
        <v>16</v>
      </c>
      <c r="F28" s="66">
        <f t="shared" si="22"/>
        <v>20</v>
      </c>
      <c r="G28" s="81"/>
      <c r="H28" s="87">
        <f t="shared" ref="H28:H29" si="23">F28*G28</f>
        <v>0</v>
      </c>
      <c r="I28" s="84">
        <f t="shared" si="20"/>
        <v>0</v>
      </c>
      <c r="J28" s="84">
        <f t="shared" si="21"/>
        <v>0</v>
      </c>
      <c r="K28" s="40"/>
      <c r="L28" s="81">
        <v>10</v>
      </c>
      <c r="M28" s="81">
        <f t="shared" si="0"/>
        <v>0</v>
      </c>
      <c r="N28" s="81">
        <v>10</v>
      </c>
      <c r="O28" s="81">
        <f t="shared" si="1"/>
        <v>0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</row>
    <row r="29" spans="2:65" ht="18.75">
      <c r="B29" s="6"/>
      <c r="C29" s="49" t="s">
        <v>61</v>
      </c>
      <c r="D29" s="3"/>
      <c r="E29" s="3" t="s">
        <v>23</v>
      </c>
      <c r="F29" s="66">
        <f t="shared" si="22"/>
        <v>6</v>
      </c>
      <c r="G29" s="81"/>
      <c r="H29" s="83">
        <f t="shared" si="23"/>
        <v>0</v>
      </c>
      <c r="I29" s="84">
        <f t="shared" si="20"/>
        <v>0</v>
      </c>
      <c r="J29" s="84">
        <f t="shared" si="21"/>
        <v>0</v>
      </c>
      <c r="K29" s="40"/>
      <c r="L29" s="81">
        <v>2</v>
      </c>
      <c r="M29" s="81">
        <f t="shared" si="0"/>
        <v>0</v>
      </c>
      <c r="N29" s="81">
        <v>4</v>
      </c>
      <c r="O29" s="81">
        <f t="shared" si="1"/>
        <v>0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</row>
    <row r="30" spans="2:65" ht="6.75" customHeight="1">
      <c r="B30" s="13"/>
      <c r="C30" s="44"/>
      <c r="D30" s="14"/>
      <c r="E30" s="14"/>
      <c r="F30" s="79"/>
      <c r="G30" s="57"/>
      <c r="H30" s="14"/>
      <c r="I30" s="29"/>
      <c r="J30" s="29"/>
      <c r="K30" s="40"/>
      <c r="L30" s="14"/>
      <c r="M30" s="80"/>
      <c r="N30" s="14"/>
      <c r="O30" s="63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</row>
    <row r="31" spans="2:65" ht="26.25">
      <c r="B31" s="6"/>
      <c r="C31" s="52" t="s">
        <v>74</v>
      </c>
      <c r="D31" s="8"/>
      <c r="E31" s="3" t="s">
        <v>16</v>
      </c>
      <c r="F31" s="66">
        <f t="shared" ref="F31:F32" si="24">(L31+N31)</f>
        <v>30</v>
      </c>
      <c r="G31" s="85"/>
      <c r="H31" s="88">
        <f t="shared" ref="H31:H32" si="25">F31*G31</f>
        <v>0</v>
      </c>
      <c r="I31" s="84">
        <f t="shared" si="20"/>
        <v>0</v>
      </c>
      <c r="J31" s="84">
        <f t="shared" si="21"/>
        <v>0</v>
      </c>
      <c r="K31" s="40"/>
      <c r="L31" s="81">
        <v>15</v>
      </c>
      <c r="M31" s="81">
        <f t="shared" ref="M31:M42" si="26">L31*G31</f>
        <v>0</v>
      </c>
      <c r="N31" s="81">
        <v>15</v>
      </c>
      <c r="O31" s="81">
        <f t="shared" ref="O31:O42" si="27">N31*G31</f>
        <v>0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</row>
    <row r="32" spans="2:65" ht="26.25">
      <c r="B32" s="6"/>
      <c r="C32" s="52" t="s">
        <v>75</v>
      </c>
      <c r="D32" s="8"/>
      <c r="E32" s="3" t="s">
        <v>16</v>
      </c>
      <c r="F32" s="66">
        <f t="shared" si="24"/>
        <v>60</v>
      </c>
      <c r="G32" s="85"/>
      <c r="H32" s="88">
        <f t="shared" si="25"/>
        <v>0</v>
      </c>
      <c r="I32" s="84">
        <f t="shared" si="20"/>
        <v>0</v>
      </c>
      <c r="J32" s="84">
        <f t="shared" si="21"/>
        <v>0</v>
      </c>
      <c r="K32" s="40"/>
      <c r="L32" s="81">
        <v>30</v>
      </c>
      <c r="M32" s="81">
        <f t="shared" si="26"/>
        <v>0</v>
      </c>
      <c r="N32" s="81">
        <v>30</v>
      </c>
      <c r="O32" s="81">
        <f t="shared" si="27"/>
        <v>0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</row>
    <row r="33" spans="2:65" ht="7.5" customHeight="1">
      <c r="B33" s="13"/>
      <c r="C33" s="45"/>
      <c r="D33" s="26"/>
      <c r="E33" s="14"/>
      <c r="F33" s="79"/>
      <c r="G33" s="59"/>
      <c r="H33" s="13"/>
      <c r="I33" s="29"/>
      <c r="J33" s="29"/>
      <c r="K33" s="40"/>
      <c r="L33" s="14"/>
      <c r="M33" s="80"/>
      <c r="N33" s="14"/>
      <c r="O33" s="63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</row>
    <row r="34" spans="2:65" ht="49.5">
      <c r="B34" s="6"/>
      <c r="C34" s="48" t="s">
        <v>59</v>
      </c>
      <c r="D34" s="10" t="s">
        <v>25</v>
      </c>
      <c r="E34" s="3" t="s">
        <v>16</v>
      </c>
      <c r="F34" s="66">
        <f t="shared" ref="F34:F35" si="28">(L34+N34)</f>
        <v>25</v>
      </c>
      <c r="G34" s="85"/>
      <c r="H34" s="83">
        <f t="shared" ref="H34:H35" si="29">F34*G34</f>
        <v>0</v>
      </c>
      <c r="I34" s="84">
        <f t="shared" si="20"/>
        <v>0</v>
      </c>
      <c r="J34" s="84">
        <f t="shared" si="21"/>
        <v>0</v>
      </c>
      <c r="K34" s="40"/>
      <c r="L34" s="81">
        <v>10</v>
      </c>
      <c r="M34" s="81">
        <f t="shared" si="26"/>
        <v>0</v>
      </c>
      <c r="N34" s="81">
        <v>15</v>
      </c>
      <c r="O34" s="82">
        <f t="shared" si="27"/>
        <v>0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</row>
    <row r="35" spans="2:65" ht="25.5">
      <c r="B35" s="6"/>
      <c r="C35" s="54" t="s">
        <v>60</v>
      </c>
      <c r="D35" s="8" t="s">
        <v>24</v>
      </c>
      <c r="E35" s="3" t="s">
        <v>26</v>
      </c>
      <c r="F35" s="66">
        <f t="shared" si="28"/>
        <v>15</v>
      </c>
      <c r="G35" s="81"/>
      <c r="H35" s="83">
        <f t="shared" si="29"/>
        <v>0</v>
      </c>
      <c r="I35" s="84">
        <f t="shared" si="20"/>
        <v>0</v>
      </c>
      <c r="J35" s="84">
        <f t="shared" si="21"/>
        <v>0</v>
      </c>
      <c r="K35" s="40"/>
      <c r="L35" s="81">
        <v>5</v>
      </c>
      <c r="M35" s="81">
        <f t="shared" si="26"/>
        <v>0</v>
      </c>
      <c r="N35" s="82">
        <v>10</v>
      </c>
      <c r="O35" s="82">
        <f t="shared" si="27"/>
        <v>0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</row>
    <row r="36" spans="2:65" ht="6" customHeight="1">
      <c r="B36" s="13"/>
      <c r="C36" s="55"/>
      <c r="D36" s="14"/>
      <c r="E36" s="15"/>
      <c r="F36" s="79"/>
      <c r="G36" s="60"/>
      <c r="H36" s="13"/>
      <c r="I36" s="29"/>
      <c r="J36" s="29"/>
      <c r="K36" s="40"/>
      <c r="L36" s="14"/>
      <c r="M36" s="80"/>
      <c r="N36" s="14"/>
      <c r="O36" s="63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</row>
    <row r="37" spans="2:65" ht="18.75">
      <c r="B37" s="6"/>
      <c r="C37" s="53" t="s">
        <v>58</v>
      </c>
      <c r="D37" s="11" t="s">
        <v>24</v>
      </c>
      <c r="E37" s="16" t="s">
        <v>16</v>
      </c>
      <c r="F37" s="66">
        <f>(L37+N37)</f>
        <v>10</v>
      </c>
      <c r="G37" s="89"/>
      <c r="H37" s="83">
        <f t="shared" ref="H37" si="30">F37*G37</f>
        <v>0</v>
      </c>
      <c r="I37" s="84">
        <f t="shared" si="20"/>
        <v>0</v>
      </c>
      <c r="J37" s="84">
        <f t="shared" si="21"/>
        <v>0</v>
      </c>
      <c r="K37" s="40"/>
      <c r="L37" s="81">
        <v>5</v>
      </c>
      <c r="M37" s="81">
        <f t="shared" si="26"/>
        <v>0</v>
      </c>
      <c r="N37" s="81">
        <v>5</v>
      </c>
      <c r="O37" s="81">
        <f t="shared" si="27"/>
        <v>0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</row>
    <row r="38" spans="2:65" ht="6.75" customHeight="1">
      <c r="B38" s="13"/>
      <c r="C38" s="46"/>
      <c r="D38" s="21"/>
      <c r="E38" s="27"/>
      <c r="F38" s="79"/>
      <c r="G38" s="58"/>
      <c r="H38" s="13"/>
      <c r="I38" s="29"/>
      <c r="J38" s="29"/>
      <c r="K38" s="40"/>
      <c r="L38" s="14"/>
      <c r="M38" s="80"/>
      <c r="N38" s="14"/>
      <c r="O38" s="63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</row>
    <row r="39" spans="2:65" ht="18.75">
      <c r="B39" s="6"/>
      <c r="C39" s="19" t="s">
        <v>27</v>
      </c>
      <c r="D39" s="28" t="s">
        <v>28</v>
      </c>
      <c r="E39" s="20" t="s">
        <v>29</v>
      </c>
      <c r="F39" s="66">
        <f t="shared" ref="F39:F40" si="31">(L39+N39)</f>
        <v>10</v>
      </c>
      <c r="G39" s="89"/>
      <c r="H39" s="83">
        <f t="shared" ref="H39:H40" si="32">F39*G39</f>
        <v>0</v>
      </c>
      <c r="I39" s="84">
        <f t="shared" si="20"/>
        <v>0</v>
      </c>
      <c r="J39" s="84">
        <f t="shared" si="21"/>
        <v>0</v>
      </c>
      <c r="K39" s="40"/>
      <c r="L39" s="82">
        <v>0</v>
      </c>
      <c r="M39" s="81">
        <f t="shared" si="26"/>
        <v>0</v>
      </c>
      <c r="N39" s="82">
        <v>10</v>
      </c>
      <c r="O39" s="82">
        <f t="shared" si="27"/>
        <v>0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</row>
    <row r="40" spans="2:65" ht="18.75">
      <c r="B40" s="6"/>
      <c r="C40" s="47" t="s">
        <v>30</v>
      </c>
      <c r="D40" s="6"/>
      <c r="E40" s="3" t="s">
        <v>16</v>
      </c>
      <c r="F40" s="66">
        <f t="shared" si="31"/>
        <v>10</v>
      </c>
      <c r="G40" s="89"/>
      <c r="H40" s="83">
        <f t="shared" si="32"/>
        <v>0</v>
      </c>
      <c r="I40" s="84">
        <f t="shared" si="20"/>
        <v>0</v>
      </c>
      <c r="J40" s="84">
        <f t="shared" si="21"/>
        <v>0</v>
      </c>
      <c r="K40" s="40"/>
      <c r="L40" s="81">
        <v>5</v>
      </c>
      <c r="M40" s="81">
        <f t="shared" si="26"/>
        <v>0</v>
      </c>
      <c r="N40" s="82">
        <v>5</v>
      </c>
      <c r="O40" s="82">
        <f t="shared" si="27"/>
        <v>0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</row>
    <row r="41" spans="2:65" ht="9.75" customHeight="1">
      <c r="B41" s="13"/>
      <c r="C41" s="44"/>
      <c r="D41" s="13"/>
      <c r="E41" s="13"/>
      <c r="F41" s="79"/>
      <c r="G41" s="44"/>
      <c r="H41" s="14"/>
      <c r="I41" s="29"/>
      <c r="J41" s="29"/>
      <c r="K41" s="40"/>
      <c r="L41" s="14"/>
      <c r="M41" s="80"/>
      <c r="N41" s="14"/>
      <c r="O41" s="63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</row>
    <row r="42" spans="2:65" ht="36">
      <c r="B42" s="6"/>
      <c r="C42" s="50" t="s">
        <v>73</v>
      </c>
      <c r="D42" s="3" t="s">
        <v>34</v>
      </c>
      <c r="E42" s="3" t="s">
        <v>16</v>
      </c>
      <c r="F42" s="66">
        <f t="shared" ref="F42" si="33">(L42+N42)</f>
        <v>16</v>
      </c>
      <c r="G42" s="85"/>
      <c r="H42" s="83">
        <f t="shared" ref="H42" si="34">F42*G42</f>
        <v>0</v>
      </c>
      <c r="I42" s="84">
        <f t="shared" ref="I42:I44" si="35">H42*23%</f>
        <v>0</v>
      </c>
      <c r="J42" s="84">
        <f t="shared" ref="J42:J44" si="36">H42+I42</f>
        <v>0</v>
      </c>
      <c r="K42" s="40"/>
      <c r="L42" s="81">
        <v>6</v>
      </c>
      <c r="M42" s="81">
        <f t="shared" si="26"/>
        <v>0</v>
      </c>
      <c r="N42" s="81">
        <v>10</v>
      </c>
      <c r="O42" s="82">
        <f t="shared" si="27"/>
        <v>0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</row>
    <row r="43" spans="2:65" ht="7.5" customHeight="1">
      <c r="B43" s="13"/>
      <c r="C43" s="44"/>
      <c r="D43" s="14"/>
      <c r="E43" s="14"/>
      <c r="F43" s="79"/>
      <c r="G43" s="57"/>
      <c r="H43" s="14"/>
      <c r="I43" s="29"/>
      <c r="J43" s="29"/>
      <c r="K43" s="40"/>
      <c r="L43" s="14"/>
      <c r="M43" s="80"/>
      <c r="N43" s="14"/>
      <c r="O43" s="63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</row>
    <row r="44" spans="2:65" ht="18.75">
      <c r="B44" s="6"/>
      <c r="C44" s="49" t="s">
        <v>53</v>
      </c>
      <c r="D44" s="8" t="s">
        <v>22</v>
      </c>
      <c r="E44" s="8" t="s">
        <v>16</v>
      </c>
      <c r="F44" s="66">
        <f t="shared" ref="F44" si="37">(L44+N44)</f>
        <v>15</v>
      </c>
      <c r="G44" s="89"/>
      <c r="H44" s="83">
        <f t="shared" ref="H44" si="38">F44*G44</f>
        <v>0</v>
      </c>
      <c r="I44" s="84">
        <f t="shared" si="35"/>
        <v>0</v>
      </c>
      <c r="J44" s="84">
        <f t="shared" si="36"/>
        <v>0</v>
      </c>
      <c r="K44" s="40"/>
      <c r="L44" s="81">
        <v>5</v>
      </c>
      <c r="M44" s="81">
        <f t="shared" ref="M44" si="39">L44*G44</f>
        <v>0</v>
      </c>
      <c r="N44" s="81">
        <v>10</v>
      </c>
      <c r="O44" s="82">
        <f t="shared" ref="O44" si="40">N44*G44</f>
        <v>0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</row>
    <row r="45" spans="2:65" ht="9" customHeight="1">
      <c r="B45" s="13"/>
      <c r="C45" s="44"/>
      <c r="D45" s="14"/>
      <c r="E45" s="14"/>
      <c r="F45" s="79"/>
      <c r="G45" s="44"/>
      <c r="H45" s="13"/>
      <c r="I45" s="29"/>
      <c r="J45" s="29"/>
      <c r="K45" s="40"/>
      <c r="L45" s="14"/>
      <c r="M45" s="80"/>
      <c r="N45" s="14"/>
      <c r="O45" s="63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</row>
    <row r="46" spans="2:65" ht="15.75">
      <c r="B46" s="75"/>
      <c r="C46" s="2"/>
      <c r="D46" s="2"/>
      <c r="E46" s="2"/>
      <c r="F46" s="1" t="s">
        <v>35</v>
      </c>
      <c r="G46" s="1" t="s">
        <v>36</v>
      </c>
      <c r="H46" s="91">
        <f>SUM(H8:H45)</f>
        <v>0</v>
      </c>
      <c r="I46" s="1"/>
      <c r="J46" s="1"/>
      <c r="K46" s="92"/>
      <c r="L46" s="93" t="s">
        <v>36</v>
      </c>
      <c r="M46" s="94">
        <f>SUM(M8:M45)</f>
        <v>0</v>
      </c>
      <c r="N46" s="93" t="s">
        <v>36</v>
      </c>
      <c r="O46" s="94">
        <f>SUM(O8:O45)</f>
        <v>0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</row>
    <row r="47" spans="2:65" ht="15.75">
      <c r="B47" s="2"/>
      <c r="C47" s="2"/>
      <c r="D47" s="2"/>
      <c r="E47" s="2"/>
      <c r="F47" s="1" t="s">
        <v>37</v>
      </c>
      <c r="G47" s="95">
        <v>0.23</v>
      </c>
      <c r="H47" s="1"/>
      <c r="I47" s="96">
        <f>SUM(I8:I45)</f>
        <v>0</v>
      </c>
      <c r="J47" s="1"/>
      <c r="K47" s="1"/>
      <c r="L47" s="93" t="s">
        <v>85</v>
      </c>
      <c r="M47" s="96">
        <f>M46*0.23</f>
        <v>0</v>
      </c>
      <c r="N47" s="93" t="s">
        <v>85</v>
      </c>
      <c r="O47" s="94">
        <f>O46*0.23</f>
        <v>0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</row>
    <row r="48" spans="2:65" ht="15.75">
      <c r="B48" s="2"/>
      <c r="C48" s="2"/>
      <c r="D48" s="2"/>
      <c r="E48" s="2"/>
      <c r="F48" s="1" t="s">
        <v>35</v>
      </c>
      <c r="G48" s="1" t="s">
        <v>38</v>
      </c>
      <c r="H48" s="1"/>
      <c r="I48" s="1"/>
      <c r="J48" s="96">
        <f>SUM(J8:J45)</f>
        <v>0</v>
      </c>
      <c r="K48" s="1"/>
      <c r="L48" s="93" t="s">
        <v>38</v>
      </c>
      <c r="M48" s="96">
        <f>M46+M47</f>
        <v>0</v>
      </c>
      <c r="N48" s="93" t="s">
        <v>38</v>
      </c>
      <c r="O48" s="94">
        <f>O46+O47</f>
        <v>0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</row>
    <row r="49" spans="2:6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</row>
    <row r="50" spans="2:6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</row>
    <row r="51" spans="2:6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</row>
    <row r="52" spans="2:6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</row>
    <row r="53" spans="2:6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</row>
    <row r="54" spans="2:6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</row>
    <row r="55" spans="2:6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</row>
    <row r="56" spans="2:6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</row>
    <row r="57" spans="2:6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</row>
    <row r="58" spans="2:6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</row>
    <row r="59" spans="2:6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</row>
    <row r="60" spans="2:6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</row>
    <row r="61" spans="2:6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</row>
    <row r="62" spans="2:6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</row>
    <row r="63" spans="2:6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</row>
    <row r="64" spans="2:6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</row>
    <row r="65" spans="2:6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</row>
    <row r="66" spans="2:6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</row>
    <row r="67" spans="2:6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</row>
    <row r="68" spans="2:6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</row>
    <row r="69" spans="2:6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</row>
    <row r="70" spans="2:6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</row>
    <row r="71" spans="2:6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</row>
    <row r="72" spans="2:6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</row>
    <row r="73" spans="2:6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</row>
    <row r="74" spans="2:6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</row>
    <row r="75" spans="2:6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</row>
    <row r="76" spans="2:6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</row>
    <row r="77" spans="2:6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</row>
    <row r="78" spans="2:6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</row>
    <row r="79" spans="2:6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</row>
    <row r="80" spans="2:6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</row>
    <row r="81" spans="2:6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</row>
    <row r="82" spans="2:6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</row>
    <row r="83" spans="2:6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</row>
    <row r="84" spans="2:6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</row>
    <row r="85" spans="2:6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</row>
    <row r="86" spans="2:6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</row>
    <row r="87" spans="2:6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</row>
    <row r="88" spans="2:6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</row>
    <row r="89" spans="2:6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</row>
    <row r="90" spans="2:6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</row>
    <row r="91" spans="2:6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</row>
    <row r="92" spans="2:6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</row>
    <row r="93" spans="2:6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</row>
    <row r="94" spans="2:6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</row>
    <row r="95" spans="2:6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</row>
    <row r="96" spans="2:6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</row>
    <row r="97" spans="2:6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</row>
    <row r="98" spans="2:6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</row>
    <row r="99" spans="2:6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</row>
    <row r="100" spans="2:6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</row>
    <row r="101" spans="2:6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</row>
    <row r="102" spans="2:6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</row>
    <row r="103" spans="2:6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</row>
    <row r="104" spans="2:6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</row>
    <row r="105" spans="2:6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</row>
    <row r="106" spans="2:6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</row>
    <row r="107" spans="2:6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</row>
    <row r="108" spans="2:6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</row>
    <row r="109" spans="2:6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</row>
    <row r="110" spans="2:6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</row>
    <row r="111" spans="2:6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</row>
    <row r="112" spans="2:6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</row>
    <row r="113" spans="2:6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</row>
    <row r="114" spans="2:6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</row>
    <row r="115" spans="2:6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</row>
    <row r="116" spans="2:6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</row>
    <row r="117" spans="2:6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</row>
    <row r="118" spans="2:6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</row>
    <row r="119" spans="2:6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</row>
    <row r="120" spans="2:6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</row>
    <row r="121" spans="2:6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</row>
    <row r="122" spans="2:6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</row>
    <row r="123" spans="2:6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</row>
    <row r="124" spans="2:6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</row>
    <row r="125" spans="2:6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</row>
    <row r="126" spans="2:6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</row>
    <row r="127" spans="2:6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</row>
    <row r="128" spans="2:6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</row>
    <row r="129" spans="2:6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</row>
    <row r="130" spans="2:6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</row>
    <row r="131" spans="2:6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</row>
    <row r="132" spans="2:6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</row>
    <row r="133" spans="2:6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</row>
    <row r="134" spans="2:6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</row>
    <row r="135" spans="2:6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</row>
    <row r="136" spans="2:6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</row>
    <row r="137" spans="2:6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</row>
    <row r="138" spans="2:6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</row>
    <row r="139" spans="2:6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</row>
    <row r="140" spans="2:6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</row>
    <row r="141" spans="2:6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</row>
    <row r="142" spans="2:6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</row>
    <row r="143" spans="2:6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</row>
    <row r="144" spans="2:6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</row>
    <row r="145" spans="2:6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</row>
    <row r="146" spans="2:6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</row>
    <row r="147" spans="2:6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</row>
    <row r="148" spans="2:6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</row>
    <row r="149" spans="2:6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</row>
    <row r="150" spans="2:6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</row>
    <row r="151" spans="2:6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</row>
    <row r="152" spans="2:6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</row>
    <row r="153" spans="2:6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</row>
    <row r="154" spans="2:6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</row>
    <row r="155" spans="2:6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</row>
    <row r="156" spans="2:6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</row>
    <row r="157" spans="2:6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</row>
    <row r="158" spans="2:6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</row>
    <row r="159" spans="2:6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</row>
    <row r="160" spans="2:6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</row>
    <row r="161" spans="2:6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</row>
    <row r="162" spans="2:6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</row>
    <row r="163" spans="2:6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</row>
    <row r="164" spans="2:6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</row>
    <row r="165" spans="2:6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</row>
    <row r="166" spans="2:6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</row>
    <row r="167" spans="2:6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</row>
    <row r="168" spans="2:6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</row>
    <row r="169" spans="2:6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</row>
    <row r="170" spans="2:6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</row>
    <row r="171" spans="2:6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</row>
    <row r="172" spans="2:6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</row>
    <row r="173" spans="2:6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</row>
    <row r="174" spans="2:6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</row>
    <row r="175" spans="2:6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</row>
    <row r="176" spans="2:6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</row>
    <row r="177" spans="2:6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</row>
    <row r="178" spans="2:6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</row>
    <row r="179" spans="2:6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</row>
    <row r="180" spans="2:6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</row>
    <row r="181" spans="2:6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</row>
    <row r="182" spans="2:6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</row>
    <row r="183" spans="2:6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</row>
    <row r="184" spans="2:6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</row>
    <row r="185" spans="2:6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</row>
    <row r="186" spans="2:6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</row>
    <row r="187" spans="2:6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</row>
    <row r="188" spans="2:6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</row>
    <row r="189" spans="2:6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</row>
    <row r="190" spans="2:6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</row>
    <row r="191" spans="2:6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</row>
    <row r="192" spans="2:6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</row>
    <row r="193" spans="2:6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</row>
    <row r="194" spans="2:6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</row>
    <row r="195" spans="2:6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</row>
    <row r="196" spans="2:6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</row>
    <row r="197" spans="2:6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</row>
    <row r="198" spans="2:6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</row>
    <row r="199" spans="2:6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</row>
    <row r="200" spans="2:6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</row>
    <row r="201" spans="2:6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</row>
    <row r="202" spans="2:6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</row>
    <row r="203" spans="2:6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</row>
    <row r="204" spans="2:6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</row>
    <row r="205" spans="2:6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</row>
    <row r="206" spans="2:6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</row>
    <row r="207" spans="2:6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</row>
    <row r="208" spans="2:6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</row>
    <row r="209" spans="2:6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</row>
    <row r="210" spans="2:6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</row>
    <row r="211" spans="2:6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</row>
    <row r="212" spans="2:6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</row>
    <row r="213" spans="2:6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</row>
    <row r="214" spans="2:6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</row>
    <row r="215" spans="2:6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</row>
    <row r="216" spans="2:6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</row>
    <row r="217" spans="2:6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</row>
    <row r="218" spans="2:6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</row>
    <row r="219" spans="2:6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</row>
    <row r="220" spans="2:6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</row>
    <row r="221" spans="2:6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</row>
    <row r="222" spans="2:6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</row>
    <row r="223" spans="2:6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</row>
    <row r="224" spans="2:6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</row>
    <row r="225" spans="2:6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</row>
    <row r="226" spans="2:6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</row>
    <row r="227" spans="2:6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</row>
    <row r="228" spans="2:6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</row>
    <row r="229" spans="2:6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</row>
    <row r="230" spans="2:6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</row>
    <row r="231" spans="2:6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</row>
    <row r="232" spans="2:6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</row>
    <row r="233" spans="2:6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</row>
    <row r="234" spans="2:6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</row>
    <row r="235" spans="2:6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</row>
    <row r="236" spans="2:6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</row>
    <row r="237" spans="2:6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</row>
    <row r="238" spans="2:6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</row>
    <row r="239" spans="2:6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</row>
    <row r="240" spans="2:6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</row>
    <row r="241" spans="2:6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</row>
    <row r="242" spans="2:6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</row>
    <row r="243" spans="2:6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</row>
    <row r="244" spans="2:6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</row>
    <row r="245" spans="2:6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</row>
    <row r="246" spans="2:6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</row>
    <row r="247" spans="2:6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</row>
    <row r="248" spans="2:6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</row>
    <row r="249" spans="2:6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</row>
    <row r="250" spans="2:6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</row>
    <row r="251" spans="2:6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</row>
    <row r="252" spans="2:6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</row>
    <row r="253" spans="2:6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</row>
    <row r="254" spans="2:6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</row>
    <row r="255" spans="2:6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</row>
    <row r="256" spans="2:6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</row>
    <row r="257" spans="2:6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</row>
    <row r="258" spans="2:6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</row>
    <row r="259" spans="2:6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</row>
    <row r="260" spans="2:6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</row>
    <row r="261" spans="2:6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</row>
    <row r="262" spans="2:6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</row>
    <row r="263" spans="2:6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</row>
    <row r="264" spans="2:6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</row>
    <row r="265" spans="2:6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</row>
    <row r="266" spans="2:6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</row>
    <row r="267" spans="2:6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</row>
    <row r="268" spans="2:6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</row>
    <row r="269" spans="2:6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</row>
    <row r="270" spans="2:6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</row>
    <row r="271" spans="2:6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</row>
    <row r="272" spans="2:6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</row>
    <row r="273" spans="2:6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</row>
    <row r="274" spans="2:6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</row>
    <row r="275" spans="2:6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</row>
    <row r="276" spans="2:6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</row>
    <row r="277" spans="2:6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</row>
    <row r="278" spans="2:6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</row>
    <row r="279" spans="2:6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</row>
    <row r="280" spans="2:6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</row>
    <row r="281" spans="2:6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</row>
    <row r="282" spans="2:6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</row>
    <row r="283" spans="2:6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</row>
    <row r="284" spans="2:6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</row>
    <row r="285" spans="2:6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</row>
    <row r="286" spans="2:6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</row>
    <row r="287" spans="2:6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</row>
    <row r="288" spans="2:6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</row>
    <row r="289" spans="2:6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</row>
    <row r="290" spans="2:6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</row>
    <row r="291" spans="2:6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</row>
    <row r="292" spans="2:6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</row>
    <row r="293" spans="2:6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</row>
    <row r="294" spans="2:6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</row>
    <row r="295" spans="2:6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</row>
    <row r="296" spans="2:6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</row>
    <row r="297" spans="2:6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</row>
    <row r="298" spans="2:6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</row>
    <row r="299" spans="2:6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</row>
    <row r="300" spans="2:6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</row>
    <row r="301" spans="2:6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</row>
    <row r="302" spans="2:6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</row>
    <row r="303" spans="2:6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</row>
    <row r="304" spans="2:6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</row>
    <row r="305" spans="2:6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</row>
    <row r="306" spans="2:6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</row>
    <row r="307" spans="2:6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</row>
    <row r="308" spans="2:6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</row>
    <row r="309" spans="2:6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</row>
    <row r="310" spans="2:6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</row>
    <row r="311" spans="2:6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</row>
    <row r="312" spans="2:6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</row>
    <row r="313" spans="2:6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</row>
    <row r="314" spans="2:6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</row>
    <row r="315" spans="2:6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</row>
    <row r="316" spans="2:6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</row>
    <row r="317" spans="2:6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</row>
    <row r="318" spans="2:6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</row>
    <row r="319" spans="2:6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</row>
    <row r="320" spans="2:6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</row>
    <row r="321" spans="2:6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</row>
    <row r="322" spans="2:6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</row>
    <row r="323" spans="2:6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</row>
    <row r="324" spans="2:6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</row>
    <row r="325" spans="2:6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</row>
    <row r="326" spans="2:6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</row>
    <row r="327" spans="2:6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</row>
    <row r="328" spans="2:6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</row>
    <row r="329" spans="2:6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</row>
    <row r="330" spans="2:6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</row>
    <row r="331" spans="2:6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</row>
    <row r="332" spans="2:6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</row>
    <row r="333" spans="2:6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</row>
    <row r="334" spans="2:6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</row>
    <row r="335" spans="2:6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</row>
    <row r="336" spans="2:6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</row>
    <row r="337" spans="2:65">
      <c r="B337" s="2"/>
      <c r="K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</row>
  </sheetData>
  <phoneticPr fontId="27" type="noConversion"/>
  <pageMargins left="0.70866141732283472" right="0.11811023622047245" top="0.55118110236220474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6"/>
  <sheetViews>
    <sheetView zoomScaleNormal="100" workbookViewId="0">
      <selection activeCell="D16" sqref="D16"/>
    </sheetView>
  </sheetViews>
  <sheetFormatPr defaultRowHeight="15"/>
  <cols>
    <col min="2" max="2" width="5.140625" customWidth="1"/>
    <col min="3" max="3" width="39.5703125" customWidth="1"/>
    <col min="5" max="5" width="10.5703125" customWidth="1"/>
    <col min="6" max="6" width="11" customWidth="1"/>
    <col min="7" max="7" width="10.7109375" customWidth="1"/>
    <col min="11" max="11" width="1.42578125" customWidth="1"/>
    <col min="12" max="12" width="13" customWidth="1"/>
    <col min="13" max="13" width="13.7109375" customWidth="1"/>
    <col min="14" max="14" width="14.140625" customWidth="1"/>
    <col min="15" max="15" width="13.42578125" customWidth="1"/>
  </cols>
  <sheetData>
    <row r="2" spans="2:15" ht="18.75">
      <c r="B2" s="1"/>
      <c r="C2" s="64" t="s">
        <v>87</v>
      </c>
      <c r="D2" s="69" t="s">
        <v>91</v>
      </c>
      <c r="G2" s="68"/>
    </row>
    <row r="3" spans="2:15" ht="15.75">
      <c r="B3" s="1"/>
    </row>
    <row r="4" spans="2:15" ht="15.75">
      <c r="B4" s="1" t="s">
        <v>88</v>
      </c>
      <c r="G4" s="77"/>
    </row>
    <row r="5" spans="2:15">
      <c r="G5" s="65"/>
    </row>
    <row r="6" spans="2:15" ht="51">
      <c r="B6" s="3" t="s">
        <v>0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5" t="s">
        <v>13</v>
      </c>
      <c r="J6" s="5" t="s">
        <v>14</v>
      </c>
      <c r="L6" s="5" t="s">
        <v>77</v>
      </c>
      <c r="M6" s="5" t="s">
        <v>82</v>
      </c>
      <c r="N6" s="39" t="s">
        <v>78</v>
      </c>
      <c r="O6" s="39" t="s">
        <v>84</v>
      </c>
    </row>
    <row r="7" spans="2:15"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31</v>
      </c>
      <c r="I7" s="7" t="s">
        <v>11</v>
      </c>
      <c r="J7" s="7" t="s">
        <v>15</v>
      </c>
      <c r="L7" s="16" t="s">
        <v>79</v>
      </c>
      <c r="M7" s="16" t="s">
        <v>80</v>
      </c>
      <c r="N7" s="28" t="s">
        <v>81</v>
      </c>
      <c r="O7" s="28" t="s">
        <v>83</v>
      </c>
    </row>
    <row r="8" spans="2:15" ht="20.25">
      <c r="B8" s="23"/>
      <c r="C8" s="9" t="s">
        <v>32</v>
      </c>
      <c r="D8" s="24"/>
      <c r="E8" s="25" t="s">
        <v>33</v>
      </c>
      <c r="F8" s="67">
        <f t="shared" ref="F8" si="0">L8+N8</f>
        <v>110</v>
      </c>
      <c r="G8" s="61"/>
      <c r="H8" s="36">
        <f t="shared" ref="H8" si="1">F8*G8</f>
        <v>0</v>
      </c>
      <c r="I8" s="36">
        <f t="shared" ref="I8" si="2">H8*23%</f>
        <v>0</v>
      </c>
      <c r="J8" s="36">
        <f t="shared" ref="J8" si="3">H8+I8</f>
        <v>0</v>
      </c>
      <c r="L8" s="90">
        <v>50</v>
      </c>
      <c r="M8" s="90">
        <f t="shared" ref="M8" si="4">L8*G8</f>
        <v>0</v>
      </c>
      <c r="N8" s="90">
        <v>60</v>
      </c>
      <c r="O8" s="90">
        <f t="shared" ref="O8" si="5">N8*G8</f>
        <v>0</v>
      </c>
    </row>
    <row r="9" spans="2:15">
      <c r="B9" s="30"/>
      <c r="C9" s="30"/>
      <c r="D9" s="30"/>
      <c r="E9" s="30"/>
      <c r="F9" s="30"/>
      <c r="G9" s="37"/>
      <c r="H9" s="38"/>
      <c r="I9" s="38"/>
      <c r="J9" s="38"/>
    </row>
    <row r="10" spans="2:15" ht="15.75">
      <c r="B10" s="31"/>
      <c r="C10" s="31"/>
      <c r="D10" s="31"/>
      <c r="E10" s="31"/>
      <c r="F10" s="31"/>
      <c r="G10" s="97" t="s">
        <v>40</v>
      </c>
      <c r="H10" s="96">
        <f>SUM(H8:H8)</f>
        <v>0</v>
      </c>
      <c r="I10" s="94"/>
      <c r="J10" s="94"/>
      <c r="K10" s="98"/>
      <c r="L10" s="93" t="s">
        <v>36</v>
      </c>
      <c r="M10" s="94">
        <f>SUM(M8:M8)</f>
        <v>0</v>
      </c>
      <c r="N10" s="93" t="s">
        <v>36</v>
      </c>
      <c r="O10" s="94">
        <f>SUM(O8:O8)</f>
        <v>0</v>
      </c>
    </row>
    <row r="11" spans="2:15" ht="15.75">
      <c r="B11" s="31"/>
      <c r="C11" s="31"/>
      <c r="D11" s="31"/>
      <c r="E11" s="31"/>
      <c r="F11" s="31"/>
      <c r="G11" s="97" t="s">
        <v>37</v>
      </c>
      <c r="H11" s="94"/>
      <c r="I11" s="96">
        <f>SUM(I8:I8)</f>
        <v>0</v>
      </c>
      <c r="J11" s="94"/>
      <c r="K11" s="98"/>
      <c r="L11" s="93" t="s">
        <v>85</v>
      </c>
      <c r="M11" s="96">
        <f>M10*0.23</f>
        <v>0</v>
      </c>
      <c r="N11" s="93" t="s">
        <v>85</v>
      </c>
      <c r="O11" s="94">
        <f>O10*0.23</f>
        <v>0</v>
      </c>
    </row>
    <row r="12" spans="2:15" ht="15.75">
      <c r="B12" s="31"/>
      <c r="C12" s="31"/>
      <c r="D12" s="31"/>
      <c r="E12" s="31"/>
      <c r="F12" s="31"/>
      <c r="G12" s="97" t="s">
        <v>41</v>
      </c>
      <c r="H12" s="94"/>
      <c r="I12" s="94"/>
      <c r="J12" s="96">
        <f>SUM(J8:J8)</f>
        <v>0</v>
      </c>
      <c r="K12" s="98"/>
      <c r="L12" s="93" t="s">
        <v>38</v>
      </c>
      <c r="M12" s="96">
        <f>M10+M11</f>
        <v>0</v>
      </c>
      <c r="N12" s="93" t="s">
        <v>38</v>
      </c>
      <c r="O12" s="94">
        <f>O10+O11</f>
        <v>0</v>
      </c>
    </row>
    <row r="13" spans="2:15">
      <c r="B13" s="31"/>
      <c r="C13" s="31"/>
      <c r="D13" s="31"/>
      <c r="E13" s="31"/>
      <c r="F13" s="31"/>
      <c r="G13" s="31"/>
      <c r="H13" s="31"/>
      <c r="I13" s="31"/>
      <c r="J13" s="31"/>
    </row>
    <row r="14" spans="2:15">
      <c r="B14" s="31"/>
      <c r="C14" s="31"/>
      <c r="D14" s="31"/>
      <c r="E14" s="31"/>
      <c r="F14" s="31"/>
      <c r="G14" s="31"/>
      <c r="H14" s="31"/>
      <c r="I14" s="31"/>
      <c r="J14" s="31"/>
    </row>
    <row r="15" spans="2:15">
      <c r="B15" s="31"/>
      <c r="C15" s="31"/>
      <c r="D15" s="31"/>
      <c r="E15" s="31"/>
      <c r="F15" s="31"/>
      <c r="G15" s="31"/>
      <c r="H15" s="31"/>
      <c r="I15" s="31"/>
      <c r="J15" s="31"/>
    </row>
    <row r="16" spans="2:15">
      <c r="B16" s="31"/>
      <c r="C16" s="31"/>
      <c r="D16" s="31"/>
      <c r="E16" s="31"/>
      <c r="F16" s="31"/>
      <c r="G16" s="31"/>
      <c r="H16" s="31"/>
      <c r="I16" s="31"/>
      <c r="J16" s="31"/>
    </row>
    <row r="17" spans="2:10">
      <c r="B17" s="31"/>
      <c r="C17" s="31"/>
      <c r="D17" s="31"/>
      <c r="E17" s="31"/>
      <c r="F17" s="31"/>
      <c r="G17" s="31"/>
      <c r="H17" s="31"/>
      <c r="I17" s="31"/>
      <c r="J17" s="31"/>
    </row>
    <row r="18" spans="2:10">
      <c r="B18" s="31"/>
      <c r="C18" s="31"/>
      <c r="D18" s="31"/>
      <c r="E18" s="31"/>
      <c r="F18" s="31"/>
      <c r="G18" s="31"/>
      <c r="H18" s="31"/>
      <c r="I18" s="31"/>
      <c r="J18" s="31"/>
    </row>
    <row r="19" spans="2:10">
      <c r="B19" s="31"/>
      <c r="C19" s="31"/>
      <c r="D19" s="31"/>
      <c r="E19" s="31"/>
      <c r="F19" s="31"/>
      <c r="G19" s="31"/>
      <c r="H19" s="31"/>
      <c r="I19" s="31"/>
      <c r="J19" s="31"/>
    </row>
    <row r="20" spans="2:10">
      <c r="B20" s="31"/>
      <c r="C20" s="31"/>
      <c r="D20" s="31"/>
      <c r="E20" s="31"/>
      <c r="F20" s="31"/>
      <c r="G20" s="31"/>
      <c r="H20" s="31"/>
      <c r="I20" s="31"/>
      <c r="J20" s="31"/>
    </row>
    <row r="21" spans="2:10">
      <c r="B21" s="31"/>
      <c r="C21" s="31"/>
      <c r="D21" s="31"/>
      <c r="E21" s="31"/>
      <c r="F21" s="31"/>
      <c r="G21" s="31"/>
      <c r="H21" s="31"/>
      <c r="I21" s="31"/>
      <c r="J21" s="31"/>
    </row>
    <row r="22" spans="2:10">
      <c r="B22" s="31"/>
      <c r="C22" s="31"/>
      <c r="D22" s="31"/>
      <c r="E22" s="31"/>
      <c r="F22" s="31"/>
      <c r="G22" s="31"/>
      <c r="H22" s="31"/>
      <c r="I22" s="31"/>
      <c r="J22" s="31"/>
    </row>
    <row r="23" spans="2:10">
      <c r="B23" s="31"/>
      <c r="C23" s="31"/>
      <c r="D23" s="31"/>
      <c r="E23" s="31"/>
      <c r="F23" s="31"/>
      <c r="G23" s="31"/>
      <c r="H23" s="31"/>
      <c r="I23" s="31"/>
      <c r="J23" s="31"/>
    </row>
    <row r="24" spans="2:10">
      <c r="B24" s="31"/>
      <c r="C24" s="31"/>
      <c r="D24" s="31"/>
      <c r="E24" s="31"/>
      <c r="F24" s="31"/>
      <c r="G24" s="31"/>
      <c r="H24" s="31"/>
      <c r="I24" s="31"/>
      <c r="J24" s="31"/>
    </row>
    <row r="25" spans="2:10">
      <c r="B25" s="31"/>
      <c r="C25" s="31"/>
      <c r="D25" s="31"/>
      <c r="E25" s="31"/>
      <c r="F25" s="31"/>
      <c r="G25" s="31"/>
      <c r="H25" s="31"/>
      <c r="I25" s="31"/>
      <c r="J25" s="31"/>
    </row>
    <row r="26" spans="2:10">
      <c r="B26" s="31"/>
      <c r="C26" s="31"/>
      <c r="D26" s="31"/>
      <c r="E26" s="31"/>
      <c r="F26" s="31"/>
      <c r="G26" s="31"/>
      <c r="H26" s="31"/>
      <c r="I26" s="31"/>
      <c r="J26" s="31"/>
    </row>
  </sheetData>
  <pageMargins left="0.70866141732283472" right="0.11811023622047245" top="1.5354330708661419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"/>
  <sheetViews>
    <sheetView tabSelected="1" zoomScale="90" zoomScaleNormal="90" workbookViewId="0">
      <selection activeCell="G19" sqref="G19"/>
    </sheetView>
  </sheetViews>
  <sheetFormatPr defaultRowHeight="15"/>
  <cols>
    <col min="3" max="3" width="49.28515625" customWidth="1"/>
    <col min="5" max="5" width="12.85546875" customWidth="1"/>
    <col min="6" max="6" width="11.28515625" customWidth="1"/>
    <col min="11" max="11" width="2.28515625" customWidth="1"/>
    <col min="12" max="12" width="13.7109375" customWidth="1"/>
    <col min="13" max="14" width="13.42578125" customWidth="1"/>
    <col min="15" max="15" width="13" customWidth="1"/>
  </cols>
  <sheetData>
    <row r="2" spans="1:15" ht="18.75">
      <c r="B2" s="64" t="s">
        <v>86</v>
      </c>
      <c r="D2" s="69" t="s">
        <v>91</v>
      </c>
      <c r="F2" s="69"/>
    </row>
    <row r="3" spans="1:15" ht="15.75">
      <c r="B3" s="1"/>
      <c r="F3" s="69"/>
    </row>
    <row r="4" spans="1:15" ht="15.75">
      <c r="B4" s="1" t="s">
        <v>89</v>
      </c>
      <c r="F4" s="69"/>
    </row>
    <row r="5" spans="1:15">
      <c r="F5" s="65"/>
    </row>
    <row r="6" spans="1:15" ht="51">
      <c r="A6" s="34" t="s">
        <v>0</v>
      </c>
      <c r="B6" s="3" t="s">
        <v>46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5" t="s">
        <v>13</v>
      </c>
      <c r="J6" s="5" t="s">
        <v>14</v>
      </c>
      <c r="L6" s="5" t="s">
        <v>77</v>
      </c>
      <c r="M6" s="5" t="s">
        <v>82</v>
      </c>
      <c r="N6" s="39" t="s">
        <v>78</v>
      </c>
      <c r="O6" s="39" t="s">
        <v>84</v>
      </c>
    </row>
    <row r="7" spans="1:15">
      <c r="A7" s="35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47</v>
      </c>
      <c r="H7" s="7" t="s">
        <v>48</v>
      </c>
      <c r="I7" s="7" t="s">
        <v>49</v>
      </c>
      <c r="J7" s="7" t="s">
        <v>50</v>
      </c>
      <c r="L7" s="16" t="s">
        <v>79</v>
      </c>
      <c r="M7" s="16" t="s">
        <v>80</v>
      </c>
      <c r="N7" s="28" t="s">
        <v>81</v>
      </c>
      <c r="O7" s="28" t="s">
        <v>83</v>
      </c>
    </row>
    <row r="8" spans="1:15" ht="20.25">
      <c r="A8" s="32"/>
      <c r="B8" s="32" t="s">
        <v>42</v>
      </c>
      <c r="C8" s="9" t="s">
        <v>45</v>
      </c>
      <c r="D8" s="11" t="s">
        <v>43</v>
      </c>
      <c r="E8" s="11" t="s">
        <v>44</v>
      </c>
      <c r="F8" s="70">
        <f t="shared" ref="F8" si="0">L8+N8</f>
        <v>6</v>
      </c>
      <c r="G8" s="33"/>
      <c r="H8" s="36">
        <f t="shared" ref="H8" si="1">F8*G8</f>
        <v>0</v>
      </c>
      <c r="I8" s="36">
        <f t="shared" ref="I8" si="2">H8*23%</f>
        <v>0</v>
      </c>
      <c r="J8" s="36">
        <f t="shared" ref="J8" si="3">H8+I8</f>
        <v>0</v>
      </c>
      <c r="L8" s="23">
        <v>2</v>
      </c>
      <c r="M8" s="23">
        <f t="shared" ref="M8" si="4">L8*G8</f>
        <v>0</v>
      </c>
      <c r="N8" s="23">
        <v>4</v>
      </c>
      <c r="O8" s="23">
        <f t="shared" ref="O8" si="5">N8*G8</f>
        <v>0</v>
      </c>
    </row>
    <row r="9" spans="1:15" ht="20.25">
      <c r="A9" s="32"/>
      <c r="B9" s="74" t="s">
        <v>42</v>
      </c>
      <c r="C9" s="73" t="s">
        <v>92</v>
      </c>
      <c r="D9" s="71" t="s">
        <v>43</v>
      </c>
      <c r="E9" s="72"/>
      <c r="F9" s="70">
        <f t="shared" ref="F9:F10" si="6">L9+N9</f>
        <v>9</v>
      </c>
      <c r="G9" s="33"/>
      <c r="H9" s="36">
        <f t="shared" ref="H9:H10" si="7">F9*G9</f>
        <v>0</v>
      </c>
      <c r="I9" s="36">
        <f t="shared" ref="I9:I10" si="8">H9*23%</f>
        <v>0</v>
      </c>
      <c r="J9" s="36">
        <f t="shared" ref="J9:J10" si="9">H9+I9</f>
        <v>0</v>
      </c>
      <c r="L9" s="23">
        <v>3</v>
      </c>
      <c r="M9" s="23">
        <f t="shared" ref="M9:M10" si="10">L9*G9</f>
        <v>0</v>
      </c>
      <c r="N9" s="23">
        <v>6</v>
      </c>
      <c r="O9" s="23">
        <f t="shared" ref="O9:O10" si="11">N9*G9</f>
        <v>0</v>
      </c>
    </row>
    <row r="10" spans="1:15" ht="32.25" customHeight="1">
      <c r="A10" s="9"/>
      <c r="B10" s="9" t="s">
        <v>42</v>
      </c>
      <c r="C10" s="62" t="s">
        <v>93</v>
      </c>
      <c r="D10" s="8" t="s">
        <v>43</v>
      </c>
      <c r="E10" s="18"/>
      <c r="F10" s="70">
        <f t="shared" si="6"/>
        <v>9</v>
      </c>
      <c r="G10" s="33"/>
      <c r="H10" s="36">
        <f t="shared" si="7"/>
        <v>0</v>
      </c>
      <c r="I10" s="36">
        <f t="shared" si="8"/>
        <v>0</v>
      </c>
      <c r="J10" s="36">
        <f t="shared" si="9"/>
        <v>0</v>
      </c>
      <c r="L10" s="23">
        <v>3</v>
      </c>
      <c r="M10" s="23">
        <f t="shared" si="10"/>
        <v>0</v>
      </c>
      <c r="N10" s="23">
        <v>6</v>
      </c>
      <c r="O10" s="23">
        <f t="shared" si="11"/>
        <v>0</v>
      </c>
    </row>
    <row r="11" spans="1:15" ht="15.75">
      <c r="G11" s="99" t="s">
        <v>40</v>
      </c>
      <c r="H11" s="96">
        <f>SUM(H8:H10)</f>
        <v>0</v>
      </c>
      <c r="I11" s="94"/>
      <c r="J11" s="94"/>
      <c r="K11" s="98"/>
      <c r="L11" s="93" t="s">
        <v>36</v>
      </c>
      <c r="M11" s="94">
        <f>SUM(M8:M10)</f>
        <v>0</v>
      </c>
      <c r="N11" s="93" t="s">
        <v>36</v>
      </c>
      <c r="O11" s="94">
        <f>SUM(O8:O10)</f>
        <v>0</v>
      </c>
    </row>
    <row r="12" spans="1:15" ht="15.75">
      <c r="G12" s="99" t="s">
        <v>37</v>
      </c>
      <c r="H12" s="94"/>
      <c r="I12" s="96">
        <f>SUM(I8:I10)</f>
        <v>0</v>
      </c>
      <c r="J12" s="94"/>
      <c r="K12" s="98"/>
      <c r="L12" s="93" t="s">
        <v>85</v>
      </c>
      <c r="M12" s="96">
        <f>M11*0.23</f>
        <v>0</v>
      </c>
      <c r="N12" s="93" t="s">
        <v>85</v>
      </c>
      <c r="O12" s="94">
        <f>O11*0.23</f>
        <v>0</v>
      </c>
    </row>
    <row r="13" spans="1:15" ht="15.75">
      <c r="G13" s="99" t="s">
        <v>41</v>
      </c>
      <c r="H13" s="94"/>
      <c r="I13" s="94"/>
      <c r="J13" s="96">
        <f>SUM(J8:J10)</f>
        <v>0</v>
      </c>
      <c r="K13" s="98"/>
      <c r="L13" s="93" t="s">
        <v>38</v>
      </c>
      <c r="M13" s="96">
        <f>M11+M12</f>
        <v>0</v>
      </c>
      <c r="N13" s="93" t="s">
        <v>38</v>
      </c>
      <c r="O13" s="94">
        <f>O11+O12</f>
        <v>0</v>
      </c>
    </row>
  </sheetData>
  <pageMargins left="0.9055118110236221" right="0.31496062992125984" top="1.3385826771653544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art.papiernicze</vt:lpstr>
      <vt:lpstr>papier ksero</vt:lpstr>
      <vt:lpstr>tonery</vt:lpstr>
      <vt:lpstr>art.papiernicze!Obszar_wydruku</vt:lpstr>
      <vt:lpstr>'papier ksero'!Obszar_wydruku</vt:lpstr>
      <vt:lpstr>tonery!Obszar_wydruku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2023-05-16T09:54:47Z</dcterms:modified>
</cp:coreProperties>
</file>